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8.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pivotTables/pivotTable4.xml" ContentType="application/vnd.openxmlformats-officedocument.spreadsheetml.pivotTable+xml"/>
  <Override PartName="/xl/drawings/drawing1.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connections.xml" ContentType="application/vnd.openxmlformats-officedocument.spreadsheetml.connections+xml"/>
  <Override PartName="/xl/calcChain.xml" ContentType="application/vnd.openxmlformats-officedocument.spreadsheetml.calcChain+xml"/>
  <Override PartName="/xl/pivotCache/pivotCacheRecords1.xml" ContentType="application/vnd.openxmlformats-officedocument.spreadsheetml.pivotCacheRecord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836" documentId="13_ncr:1_{9C8A1AE5-7EEE-4758-96BF-733C0E3BC61F}" xr6:coauthVersionLast="47" xr6:coauthVersionMax="47" xr10:uidLastSave="{B73FB857-F26E-4798-9915-653EC4E26CA8}"/>
  <bookViews>
    <workbookView xWindow="-120" yWindow="615" windowWidth="26865" windowHeight="14865" tabRatio="735" xr2:uid="{01BE3F14-B600-4BEA-9CA9-1119900C24D2}"/>
  </bookViews>
  <sheets>
    <sheet name="Contents" sheetId="45" r:id="rId1"/>
    <sheet name="Data descriptors" sheetId="42" r:id="rId2"/>
    <sheet name="Caveats" sheetId="43" r:id="rId3"/>
    <sheet name="Data glossary" sheetId="44" r:id="rId4"/>
    <sheet name="Table 1. Caseload by ER" sheetId="47" r:id="rId5"/>
    <sheet name="Table 2. Caseload by State" sheetId="38" r:id="rId6"/>
    <sheet name="Table 3. Caseload by SA4" sheetId="48" r:id="rId7"/>
    <sheet name="Table 4. Time Series" sheetId="41" r:id="rId8"/>
  </sheets>
  <definedNames>
    <definedName name="rngDate">#REF!</definedName>
    <definedName name="Table_1_Data">#REF!</definedName>
  </definedNames>
  <calcPr calcId="191028"/>
  <pivotCaches>
    <pivotCache cacheId="0" r:id="rId9"/>
    <pivotCache cacheId="1" r:id="rId10"/>
    <pivotCache cacheId="2" r:id="rId11"/>
    <pivotCache cacheId="3"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1" l="1"/>
  <c r="B11" i="48"/>
  <c r="B11" i="38"/>
  <c r="B11" i="47"/>
  <c r="B9" i="48"/>
  <c r="B9" i="47" l="1"/>
  <c r="B54" i="42" l="1"/>
  <c r="B8" i="44"/>
  <c r="B8" i="43"/>
  <c r="B8" i="42"/>
  <c r="B9" i="41"/>
  <c r="B9" i="38"/>
  <c r="B9" i="44"/>
  <c r="B9" i="43"/>
  <c r="B9" i="42"/>
  <c r="B9" i="4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EF6179F-CBB3-4C94-8CD7-5DC88A311515}" keepAlive="1" name="Query - Parents Pathway Caseload Employment Region" type="5" refreshedVersion="8" deleted="1" background="1" saveData="1">
    <dbPr connection="" command=""/>
  </connection>
  <connection id="2" xr16:uid="{AF21A92C-04A4-4CB6-B734-2412D21F783D}" keepAlive="1" name="Query - Parents Pathway Caseload SA4" type="5" refreshedVersion="8" deleted="1" background="1">
    <dbPr connection="" command=""/>
  </connection>
  <connection id="3"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<sst xmlns="http://schemas.openxmlformats.org/spreadsheetml/2006/main" count="377" uniqueCount="275">
  <si>
    <t>Contents</t>
  </si>
  <si>
    <t>Data descriptors</t>
  </si>
  <si>
    <t>Caveats</t>
  </si>
  <si>
    <t>Data glossary</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</si>
  <si>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</si>
  <si>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</si>
  <si>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</si>
  <si>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</si>
  <si>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</si>
  <si>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</si>
  <si>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</si>
  <si>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</si>
  <si>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</si>
  <si>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</si>
  <si>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</si>
  <si>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</si>
  <si>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</si>
  <si>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</si>
  <si>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</si>
  <si>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</si>
  <si>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</si>
  <si>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</si>
  <si>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</si>
  <si>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</si>
  <si>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</si>
  <si>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</si>
  <si>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</si>
  <si>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</si>
  <si>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</si>
  <si>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</si>
  <si>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</si>
  <si>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</si>
  <si>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</si>
  <si>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</si>
  <si>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</si>
  <si>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</si>
  <si>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</si>
  <si>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</si>
  <si>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</si>
  <si>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</si>
  <si>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</si>
  <si>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</si>
  <si>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</si>
  <si>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</si>
  <si>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</si>
  <si>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</si>
  <si>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</si>
  <si>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</si>
  <si>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</si>
  <si>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</si>
  <si>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</si>
  <si>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</si>
  <si>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</si>
  <si>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</si>
  <si>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</si>
  <si>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</si>
  <si>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</si>
  <si>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</si>
  <si>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</si>
  <si>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</si>
  <si>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</si>
  <si>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</si>
  <si>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</si>
  <si>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</si>
  <si>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</si>
  <si>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</si>
  <si>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</si>
  <si>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</si>
  <si>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</si>
  <si>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</si>
  <si>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</si>
  <si>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</si>
  <si>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</si>
  <si>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</si>
  <si>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</si>
  <si>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</si>
  <si>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</si>
  <si>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</si>
  <si>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</si>
  <si>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</si>
  <si>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</si>
  <si>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</si>
  <si>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</si>
  <si>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</si>
  <si>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</si>
  <si>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</si>
  <si>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</si>
  <si>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</si>
  <si>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</si>
  <si>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</si>
  <si>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</si>
  <si>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</si>
  <si>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</si>
  <si>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</si>
  <si>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</si>
  <si>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</si>
  <si>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</si>
  <si>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</si>
  <si>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</si>
  <si>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</si>
  <si>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</si>
  <si>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</si>
  <si>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</si>
  <si>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</si>
  <si>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</si>
  <si>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</si>
  <si>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</si>
  <si>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</si>
  <si>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</si>
  <si>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</si>
  <si>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</si>
  <si>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</si>
  <si>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</si>
  <si>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Indicates the participant has disclosed that they have a disability or medical condition.</t>
  </si>
  <si>
    <t xml:space="preserve">This information is derived from the participant's response to the personal circumstances section of Parent Snapshot . </t>
  </si>
  <si>
    <t>Employment Region</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</si>
  <si>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</si>
  <si>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</si>
  <si>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</si>
  <si>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</si>
  <si>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</si>
  <si>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</si>
  <si>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</si>
  <si>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</si>
  <si>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</si>
  <si>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</si>
  <si>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</si>
  <si>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</si>
  <si>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</si>
  <si>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</si>
  <si>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</si>
  <si>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</si>
  <si>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</si>
  <si>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</si>
  <si>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</si>
  <si>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</si>
  <si>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</si>
  <si>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</si>
  <si>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</si>
  <si>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</si>
  <si>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</si>
  <si>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</si>
  <si>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</si>
  <si>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</si>
  <si>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</si>
  <si>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</si>
  <si>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</si>
  <si>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</si>
  <si>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</si>
  <si>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</si>
  <si>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</si>
  <si>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</si>
  <si>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</si>
  <si>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</si>
  <si>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</si>
  <si>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</si>
  <si>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</si>
  <si>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</si>
  <si>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</si>
  <si>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</si>
  <si>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</si>
  <si>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</si>
  <si>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</si>
  <si>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</si>
  <si>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</si>
  <si>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</si>
  <si>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</si>
  <si>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 xml:space="preserve">Total Caseload </t>
  </si>
  <si>
    <t xml:space="preserve">Female </t>
  </si>
  <si>
    <t xml:space="preserve">Male </t>
  </si>
  <si>
    <t xml:space="preserve">Single Parent </t>
  </si>
  <si>
    <t xml:space="preserve">Indigenous </t>
  </si>
  <si>
    <t xml:space="preserve">People with Disability </t>
  </si>
  <si>
    <t xml:space="preserve">Age Under 25 Years </t>
  </si>
  <si>
    <t xml:space="preserve">Age 25-34 Years </t>
  </si>
  <si>
    <t xml:space="preserve">Age 35-44 Years </t>
  </si>
  <si>
    <t xml:space="preserve">Parenting Payment </t>
  </si>
  <si>
    <t xml:space="preserve">Education - Less than Year 12 </t>
  </si>
  <si>
    <t xml:space="preserve">Education - Completed Year 12 </t>
  </si>
  <si>
    <t xml:space="preserve">Education - Non-School Qualification </t>
  </si>
  <si>
    <t>Parent Pathways Caseload by Employment Region</t>
  </si>
  <si>
    <t>Parent Pathways Caseload by 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</si>
  <si>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</si>
  <si>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</si>
  <si>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</si>
  <si>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</si>
  <si>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</si>
  <si>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</si>
  <si>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</si>
  <si>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</si>
  <si>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</si>
  <si>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</si>
  <si>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</si>
  <si>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</si>
  <si>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</si>
  <si>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</si>
  <si>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</si>
  <si>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</si>
  <si>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</si>
  <si>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</si>
  <si>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</si>
  <si>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</si>
  <si>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</si>
  <si>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</si>
  <si>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</si>
  <si>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</si>
  <si>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</si>
  <si>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</si>
  <si>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</si>
  <si>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</si>
  <si>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</si>
  <si>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</si>
  <si>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</si>
  <si>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</si>
  <si>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</si>
  <si>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</si>
  <si>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</si>
  <si>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</si>
  <si>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</si>
  <si>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</si>
  <si>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</si>
  <si>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</si>
  <si>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</si>
  <si>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</si>
  <si>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</si>
  <si>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</si>
  <si>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</si>
  <si>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</si>
  <si>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</si>
  <si>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</si>
  <si>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</si>
  <si>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</si>
  <si>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</si>
  <si>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</si>
  <si>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</si>
  <si>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</si>
  <si>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</si>
  <si>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</si>
  <si>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</si>
  <si>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</si>
  <si>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</si>
  <si>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</si>
  <si>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</si>
  <si>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</si>
  <si>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</si>
  <si>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</si>
  <si>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</si>
  <si>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</si>
  <si>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</si>
  <si>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</si>
  <si>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</si>
  <si>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</si>
  <si>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</si>
  <si>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</si>
  <si>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</si>
  <si>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</si>
  <si>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</si>
  <si>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</si>
  <si>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</si>
  <si>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</si>
  <si>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</si>
  <si>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</si>
  <si>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Statistical Area Level 4 (SA4)</t>
  </si>
  <si>
    <t>Table 2. Caseload by State</t>
  </si>
  <si>
    <t>Table 3. Caseload by Statistical Area Level 4 (SA4)</t>
  </si>
  <si>
    <t>Table 4. Time Series</t>
  </si>
  <si>
    <t>Table 1. Caseload by Employment Region (ER)</t>
  </si>
  <si>
    <t>Participant Employment Region</t>
  </si>
  <si>
    <t>Participant Employment Region is based on client address for all tables. National totals include participants whose employment region is not specified. As such, the sum of each employment region will not add up to the total number of unique participants.</t>
  </si>
  <si>
    <t>Participant Statistical Area Level 4 (SA4)</t>
  </si>
  <si>
    <t>Participant SA4 is based on participant address for all tables. Individuals who are without a valid home address and individuals who only have a postal address cannot be assigned to the locational boundary (including SA4). The 'National Total' includes participants whose SA4 was not identified. As such, the sum of each SA4 will not add up to the 'national total' numbers of unique participants.</t>
  </si>
  <si>
    <t>Parent Pathways Caseload by State, ER, SA4 and Time Series</t>
  </si>
  <si>
    <t xml:space="preserve">CALD and/or Refugee </t>
  </si>
  <si>
    <t xml:space="preserve">Other payment/Allowance </t>
  </si>
  <si>
    <t xml:space="preserve">Age 45+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</si>
</sst>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0&quot;_);_(@_)"/>
    <numFmt numFmtId="165" formatCode="d\ mmm\ yyyy"/>
    <numFmt numFmtId="166" formatCode="0.0%"/>
    <numFmt numFmtId="167" formatCode="_-* #,##0_-;\-* #,##0_-;_-* &quot;-&quot;??_-;_-@_-"/>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4">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0" fontId="0" fillId="5" borderId="1" xfId="0" applyFill="1" applyBorder="1" applyAlignment="1">
      <alignment vertical="center" wrapText="1"/>
    </xf>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14" fontId="0" fillId="2" borderId="1" xfId="0" applyNumberFormat="1" applyFill="1" applyBorder="1" applyAlignment="1">
      <alignment horizontal="right"/>
    </xf>
    <xf numFmtId="167" fontId="0" fillId="0" borderId="1" xfId="0" applyNumberFormat="1" applyBorder="1" applyAlignment="1">
      <alignment horizontal="right"/>
    </xf>
    <xf numFmtId="0" fontId="0" fillId="2" borderId="1" xfId="0" applyFill="1" applyBorder="1"/>
    <xf numFmtId="0" fontId="0" fillId="5" borderId="1" xfId="0" applyFill="1" applyBorder="1"/>
    <xf numFmtId="0" fontId="1" fillId="5" borderId="1" xfId="0" applyFont="1" applyFill="1" applyBorder="1"/>
    <xf numFmtId="0" fontId="24" fillId="2" borderId="0" xfId="3" applyFont="1"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horizontal="left" vertical="center" wrapText="1"/>
    </xf>
    <xf numFmtId="0" fontId="11" fillId="2" borderId="0" xfId="2" applyFont="1" applyFill="1" applyAlignment="1">
      <alignment horizontal="left" wrapText="1"/>
    </xf>
    <xf numFmtId="0" fontId="4" fillId="3" borderId="0" xfId="0" applyFont="1" applyFill="1" applyAlignment="1">
      <alignment horizontal="left" vertical="center" wrapText="1"/>
    </xf>
    <xf numFmtId="0" fontId="23" fillId="2" borderId="0" xfId="2" applyFont="1" applyFill="1" applyAlignment="1">
      <alignment horizontal="left" vertical="top" wrapText="1"/>
    </xf>
    <xf numFmtId="0" fontId="3" fillId="2" borderId="0" xfId="0" applyFont="1" applyFill="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55">
    <dxf>
      <numFmt numFmtId="19" formatCode="d/mm/yyyy"/>
    </dxf>
    <dxf>
      <numFmt numFmtId="164" formatCode="_(* #,##0_);_(* \(#,##0\);_(* &quot;0&quot;_);_(@_)"/>
      <fill>
        <patternFill patternType="solid">
          <fgColor indexed="64"/>
          <bgColor theme="0" tint="-4.9989318521683403E-2"/>
        </patternFill>
      </fill>
      <alignment horizontal="right"/>
    </dxf>
    <dxf>
      <alignment horizontal="right"/>
    </dxf>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_-* #,##0_-;\-* #,##0_-;_-* &quot;-&quot;??_-;_-@_-"/>
    </dxf>
    <dxf>
      <font>
        <b/>
      </font>
      <numFmt numFmtId="164" formatCode="_(* #,##0_);_(* \(#,##0\);_(* &quot;0&quot;_);_(@_)"/>
      <fill>
        <patternFill patternType="solid">
          <fgColor indexed="64"/>
          <bgColor rgb="FFDAE9F8"/>
        </patternFill>
      </fill>
      <alignment horizontal="right"/>
    </dxf>
    <dxf>
      <alignment horizontal="left"/>
    </dxf>
    <dxf>
      <font>
        <b/>
      </font>
      <numFmt numFmtId="164" formatCode="_(* #,##0_);_(* \(#,##0\);_(* &quot;0&quot;_);_(@_)"/>
      <fill>
        <patternFill patternType="solid">
          <fgColor indexed="64"/>
          <bgColor rgb="FFDAE9F8"/>
        </patternFill>
      </fill>
      <alignment horizontal="right"/>
    </dxf>
    <dxf>
      <numFmt numFmtId="164" formatCode="_(* #,##0_);_(* \(#,##0\);_(* &quot;0&quot;_);_(@_)"/>
      <fill>
        <patternFill patternType="solid">
          <fgColor indexed="64"/>
          <bgColor theme="0" tint="-4.9989318521683403E-2"/>
        </patternFill>
      </fill>
      <alignment horizontal="right"/>
    </dxf>
    <dxf>
      <fill>
        <patternFill patternType="solid">
          <fgColor indexed="64"/>
          <bgColor theme="0" tint="-4.9989318521683403E-2"/>
        </patternFill>
      </fill>
    </dxf>
    <dxf>
      <alignment horizontal="right"/>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_(* #,##0_);_(* \(#,##0\);_(* &quot;0&quot;_);_(@_)"/>
    </dxf>
    <dxf>
      <numFmt numFmtId="164" formatCode="_(* #,##0_);_(* \(#,##0\);_(* &quot;0&quot;_);_(@_)"/>
      <fill>
        <patternFill>
          <fgColor indexed="64"/>
          <bgColor rgb="FFDAE9F8"/>
        </patternFill>
      </fill>
      <alignment horizontal="right"/>
    </dxf>
    <dxf>
      <border>
        <right style="thin">
          <color indexed="64"/>
        </right>
        <vertical style="thin">
          <color indexed="64"/>
        </vertical>
        <horizontal style="thin">
          <color indexed="64"/>
        </horizontal>
      </border>
    </dxf>
    <dxf>
      <numFmt numFmtId="164" formatCode="_(* #,##0_);_(* \(#,##0\);_(* &quot;0&quot;_);_(@_)"/>
      <alignment horizontal="right"/>
    </dxf>
    <dxf>
      <numFmt numFmtId="164" formatCode="_(* #,##0_);_(* \(#,##0\);_(* &quot;0&quot;_);_(@_)"/>
      <alignment horizontal="righ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ill>
        <patternFill>
          <fgColor rgb="FFDAE9F8"/>
        </patternFill>
      </fill>
    </dxf>
    <dxf>
      <font>
        <b/>
      </font>
      <fill>
        <patternFill>
          <f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pivotCacheDefinition" Target="pivotCache/pivotCacheDefinition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599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10</xdr:col>
      <xdr:colOff>104775</xdr:colOff>
      <xdr:row>5</xdr:row>
      <xdr:rowOff>9525</xdr:rowOff>
    </xdr:to>
    <xdr:grpSp>
      <xdr:nvGrpSpPr>
        <xdr:cNvPr id="5" name="Group 4">
          <a:extLst>
            <a:ext uri="{FF2B5EF4-FFF2-40B4-BE49-F238E27FC236}">
              <a16:creationId xmlns:a16="http://schemas.microsoft.com/office/drawing/2014/main" id="{B3029CC0-AAF3-442E-9803-C280337E39C0}"/>
            </a:ext>
          </a:extLst>
        </xdr:cNvPr>
        <xdr:cNvGrpSpPr/>
      </xdr:nvGrpSpPr>
      <xdr:grpSpPr>
        <a:xfrm>
          <a:off x="9525" y="9525"/>
          <a:ext cx="10401300" cy="9525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93D0BF4C-4EFC-BCE6-8D66-50D93E4B49C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C01E4EEE-CBDC-EF21-F94B-DF8EBC10216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476250</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039177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57149</xdr:colOff>
      <xdr:row>5</xdr:row>
      <xdr:rowOff>0</xdr:rowOff>
    </xdr:to>
    <xdr:grpSp>
      <xdr:nvGrpSpPr>
        <xdr:cNvPr id="2" name="Group 1">
          <a:extLst>
            <a:ext uri="{FF2B5EF4-FFF2-40B4-BE49-F238E27FC236}">
              <a16:creationId xmlns:a16="http://schemas.microsoft.com/office/drawing/2014/main" id="{D6FA4136-CC0D-491B-972B-5DA2CDD8DF8E}"/>
            </a:ext>
          </a:extLst>
        </xdr:cNvPr>
        <xdr:cNvGrpSpPr/>
      </xdr:nvGrpSpPr>
      <xdr:grpSpPr>
        <a:xfrm>
          <a:off x="0" y="0"/>
          <a:ext cx="1040129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7B2BACA-E2F2-4EA5-4F0E-2BB9135B4FB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02BC4D-148C-23C1-3251-995307664E3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040129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086.398110532406" backgroundQuery="1" createdVersion="8" refreshedVersion="8" minRefreshableVersion="3" recordCount="0" supportSubquery="1" supportAdvancedDrill="1" xr:uid="{B6913825-FAF8-400F-82F2-372AAD97207D}">
  <cacheSource type="external" connectionId="3"/>
  <cacheFields count="21">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3" level="32767"/>
    <cacheField name="[Measures].[Sum of Female]" caption="Sum of Female" numFmtId="0" hierarchy="74" level="32767"/>
    <cacheField name="[Measures].[Sum of Male]" caption="Sum of Male" numFmtId="0" hierarchy="75" level="32767"/>
    <cacheField name="[Measures].[Sum of Single Parent]" caption="Sum of Single Parent" numFmtId="0" hierarchy="76" level="32767"/>
    <cacheField name="[Measures].[Sum of Indigenous]" caption="Sum of Indigenous" numFmtId="0" hierarchy="77" level="32767"/>
    <cacheField name="[Measures].[Sum of People with Disability]" caption="Sum of People with Disability" numFmtId="0" hierarchy="78" level="32767"/>
    <cacheField name="[Measures].[Sum of Culturally and Linguistically Diverse]" caption="Sum of Culturally and Linguistically Diverse" numFmtId="0" hierarchy="79" level="32767"/>
    <cacheField name="[Measures].[Sum of Refugee]" caption="Sum of Refugee" numFmtId="0" hierarchy="80" level="32767"/>
    <cacheField name="[Measures].[Sum of Age Under 25 Years]" caption="Sum of Age Under 25 Years" numFmtId="0" hierarchy="81" level="32767"/>
    <cacheField name="[Measures].[Sum of Age 25-34 Years]" caption="Sum of Age 25-34 Years" numFmtId="0" hierarchy="82" level="32767"/>
    <cacheField name="[Measures].[Sum of Age 35-44 Years]" caption="Sum of Age 35-44 Years" numFmtId="0" hierarchy="83" level="32767"/>
    <cacheField name="[Measures].[Sum of Age 45-54 Years]" caption="Sum of Age 45-54 Years" numFmtId="0" hierarchy="84" level="32767"/>
    <cacheField name="[Measures].[Sum of Age 55+ Years]" caption="Sum of Age 55+ Years" numFmtId="0" hierarchy="85" level="32767"/>
    <cacheField name="[Measures].[Sum of Parenting Payment]" caption="Sum of Parenting Payment" numFmtId="0" hierarchy="86" level="32767"/>
    <cacheField name="[Measures].[Sum of Carer Payment]" caption="Sum of Carer Payment" numFmtId="0" hierarchy="87" level="32767"/>
    <cacheField name="[Measures].[Sum of Special Benefit]" caption="Sum of Special Benefit" numFmtId="0" hierarchy="88" level="32767"/>
    <cacheField name="[Measures].[Sum of Other Allowance]" caption="Sum of Other Allowance" numFmtId="0" hierarchy="89" level="32767"/>
    <cacheField name="[Measures].[Sum of Education - Less than Year 12]" caption="Sum of Education - Less than Year 12" numFmtId="0" hierarchy="90" level="32767"/>
    <cacheField name="[Measures].[Sum of Education - Completed Year 12]" caption="Sum of Education - Completed Year 12" numFmtId="0" hierarchy="91" level="32767"/>
    <cacheField name="[Measures].[Sum of Education - Non-School Qualification]" caption="Sum of Education - Non-School Qualification" numFmtId="0" hierarchy="92" level="32767"/>
  </cacheFields>
  <cacheHierarchies count="94">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7"/>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2"/>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caption="Sum of Age Under 25 Years"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caption="Sum of Age 25-34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caption="Sum of Age 35-4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caption="Sum of Age 45-5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caption="Sum of Age 55+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Parenting Payment]" caption="Sum of Parenting Payment"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Carer Payment]" caption="Sum of Carer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Special Benefit]" caption="Sum of Special Benefi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Other Allowance]" caption="Sum of Other Allowance"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Education - Less than Year 12]" caption="Sum of Education - Less than Year 12"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Completed Year 12]" caption="Sum of Education - Completed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Non-School Qualification]" caption="Sum of Education - Non-School Qualification"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0"/>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86.569642592593" backgroundQuery="1" createdVersion="8" refreshedVersion="8" minRefreshableVersion="3" recordCount="53" xr:uid="{F987BF81-F87F-4458-A297-09410A25B5EF}">
  <cacheSource type="external" connectionId="1"/>
  <cacheFields count="20">
    <cacheField name="CaseloadDate" numFmtId="0">
      <sharedItems containsNonDate="0" containsDate="1" containsString="0" containsBlank="1" minDate="2026-02-28T00:00:00" maxDate="2026-03-01T00:00:00" count="2">
        <d v="2026-02-28T00:00:00"/>
        <m/>
      </sharedItems>
    </cacheField>
    <cacheField name="ProgramTypeCode" numFmtId="0">
      <sharedItems containsBlank="1" count="2">
        <s v="VPS"/>
        <m/>
      </sharedItems>
    </cacheField>
    <cacheField name="ProgramTypeDesc" numFmtId="0">
      <sharedItems containsBlank="1" count="2">
        <s v="Parent Pathways"/>
        <m/>
      </sharedItems>
    </cacheField>
    <cacheField name="Employment Region" numFmtId="0">
      <sharedItems containsBlank="1" count="53">
        <s v="Adelaide North"/>
        <s v="Adelaide South"/>
        <s v="Ballarat"/>
        <s v="Barwon"/>
        <s v="Bendigo"/>
        <s v="Brisbane South East"/>
        <s v="Broome"/>
        <s v="Cairns"/>
        <s v="Capital Region"/>
        <s v="Central West"/>
        <s v="Darling Downs"/>
        <s v="Darwin (includes Alice Springs)"/>
        <s v="Esperance"/>
        <s v="Far West Orana (includes Broken Hill)"/>
        <s v="Fitzroy"/>
        <s v="Geraldton"/>
        <s v="Gippsland"/>
        <s v="Gold Coast"/>
        <s v="Goulburn/Murray"/>
        <s v="Great Southern - Wheatbelt"/>
        <s v="Hobart and Southern Tasmania"/>
        <s v="Hunter"/>
        <s v="Illawarra South Coast"/>
        <s v="Inner Metropolitan Melbourne"/>
        <s v="Kalgoorlie"/>
        <s v="Mackay"/>
        <s v="Mid North Coast"/>
        <s v="Mid North SA"/>
        <s v="Murray and South East"/>
        <s v="Murray Riverina"/>
        <s v="New England and North West"/>
        <s v="North and North Western Tasmania"/>
        <s v="North Coast"/>
        <s v="North Eastern Melbourne"/>
        <s v="North West Country SA"/>
        <s v="North Western Melbourne"/>
        <s v="Perth - North"/>
        <s v="Perth - South"/>
        <s v="Somerset"/>
        <s v="South Coast of Victoria"/>
        <s v="South Eastern Melbourne and Peninsula"/>
        <s v="South West WA"/>
        <s v="Sydney East Metro"/>
        <s v="Sydney Greater West"/>
        <s v="Sydney North and West"/>
        <s v="Sydney South West"/>
        <s v="Townsville (includes Mt Isa)"/>
        <s v="Unknown"/>
        <s v="Western Melbourne"/>
        <s v="Wide Bay and Sunshine Coast"/>
        <s v="Wimmera Mallee"/>
        <s v="Wivenhoe"/>
        <m/>
      </sharedItems>
    </cacheField>
    <cacheField name="Total Caseload" numFmtId="0">
      <sharedItems containsSemiMixedTypes="0" containsString="0" containsNumber="1" containsInteger="1" minValue="5" maxValue="25135"/>
    </cacheField>
    <cacheField name="Female" numFmtId="0">
      <sharedItems containsSemiMixedTypes="0" containsString="0" containsNumber="1" containsInteger="1" minValue="5" maxValue="24440"/>
    </cacheField>
    <cacheField name="Male" numFmtId="0">
      <sharedItems containsSemiMixedTypes="0" containsString="0" containsNumber="1" containsInteger="1" minValue="0" maxValue="690" count="10">
        <n v="40"/>
        <n v="15"/>
        <n v="10"/>
        <n v="5"/>
        <n v="35"/>
        <n v="20"/>
        <n v="0"/>
        <n v="25"/>
        <n v="30"/>
        <n v="690"/>
      </sharedItems>
    </cacheField>
    <cacheField name="Single Parent" numFmtId="0">
      <sharedItems containsSemiMixedTypes="0" containsString="0" containsNumber="1" containsInteger="1" minValue="5" maxValue="17900"/>
    </cacheField>
    <cacheField name="Indigenous" numFmtId="0">
      <sharedItems containsSemiMixedTypes="0" containsString="0" containsNumber="1" containsInteger="1" minValue="5" maxValue="5150" count="29">
        <n v="180"/>
        <n v="65"/>
        <n v="40"/>
        <n v="25"/>
        <n v="20"/>
        <n v="210"/>
        <n v="55"/>
        <n v="415"/>
        <n v="75"/>
        <n v="110"/>
        <n v="155"/>
        <n v="5"/>
        <n v="80"/>
        <n v="45"/>
        <n v="50"/>
        <n v="85"/>
        <n v="185"/>
        <n v="15"/>
        <n v="145"/>
        <n v="30"/>
        <n v="90"/>
        <n v="220"/>
        <n v="120"/>
        <n v="70"/>
        <n v="125"/>
        <n v="35"/>
        <n v="200"/>
        <n v="385"/>
        <n v="5150"/>
      </sharedItems>
    </cacheField>
    <cacheField name="People with Disability" numFmtId="0">
      <sharedItems containsSemiMixedTypes="0" containsString="0" containsNumber="1" containsInteger="1" minValue="0" maxValue="7340"/>
    </cacheField>
    <cacheField name="CALD and/or Refugee" numFmtId="0">
      <sharedItems containsSemiMixedTypes="0" containsString="0" containsNumber="1" containsInteger="1" minValue="0" maxValue="6155" count="30">
        <n v="375"/>
        <n v="60"/>
        <n v="15"/>
        <n v="90"/>
        <n v="10"/>
        <n v="385"/>
        <n v="0"/>
        <n v="40"/>
        <n v="65"/>
        <n v="5"/>
        <n v="125"/>
        <n v="70"/>
        <n v="30"/>
        <n v="25"/>
        <n v="35"/>
        <n v="320"/>
        <n v="20"/>
        <n v="310"/>
        <n v="590"/>
        <n v="170"/>
        <n v="245"/>
        <n v="85"/>
        <n v="490"/>
        <n v="240"/>
        <n v="420"/>
        <n v="765"/>
        <n v="45"/>
        <n v="630"/>
        <n v="120"/>
        <n v="6155"/>
      </sharedItems>
    </cacheField>
    <cacheField name="Age Under 25 Years" numFmtId="0">
      <sharedItems containsSemiMixedTypes="0" containsString="0" containsNumber="1" containsInteger="1" minValue="0" maxValue="4090" count="29">
        <n v="215"/>
        <n v="80"/>
        <n v="55"/>
        <n v="15"/>
        <n v="225"/>
        <n v="10"/>
        <n v="135"/>
        <n v="60"/>
        <n v="110"/>
        <n v="5"/>
        <n v="25"/>
        <n v="95"/>
        <n v="70"/>
        <n v="50"/>
        <n v="45"/>
        <n v="145"/>
        <n v="30"/>
        <n v="35"/>
        <n v="85"/>
        <n v="40"/>
        <n v="65"/>
        <n v="115"/>
        <n v="120"/>
        <n v="100"/>
        <n v="20"/>
        <n v="130"/>
        <n v="0"/>
        <n v="155"/>
        <n v="4090"/>
      </sharedItems>
    </cacheField>
    <cacheField name="Age 25-34 Years" numFmtId="0">
      <sharedItems containsSemiMixedTypes="0" containsString="0" containsNumber="1" containsInteger="1" minValue="5" maxValue="12530"/>
    </cacheField>
    <cacheField name="Age 35-44 Years" numFmtId="0">
      <sharedItems containsSemiMixedTypes="0" containsString="0" containsNumber="1" containsInteger="1" minValue="0" maxValue="7590"/>
    </cacheField>
    <cacheField name="Age 45+ Years" numFmtId="0">
      <sharedItems containsSemiMixedTypes="0" containsString="0" containsNumber="1" containsInteger="1" minValue="0" maxValue="925" count="13">
        <n v="35"/>
        <n v="15"/>
        <n v="5"/>
        <n v="45"/>
        <n v="25"/>
        <n v="10"/>
        <n v="0"/>
        <n v="40"/>
        <n v="30"/>
        <n v="65"/>
        <n v="20"/>
        <n v="50"/>
        <n v="925"/>
      </sharedItems>
    </cacheField>
    <cacheField name="Parenting Payment" numFmtId="0">
      <sharedItems containsSemiMixedTypes="0" containsString="0" containsNumber="1" containsInteger="1" minValue="5" maxValue="21860"/>
    </cacheField>
    <cacheField name="Other payment/Allowance" numFmtId="0">
      <sharedItems containsSemiMixedTypes="0" containsString="0" containsNumber="1" containsInteger="1" minValue="5" maxValue="3275" count="26">
        <n v="175"/>
        <n v="60"/>
        <n v="40"/>
        <n v="65"/>
        <n v="25"/>
        <n v="270"/>
        <n v="10"/>
        <n v="55"/>
        <n v="35"/>
        <n v="30"/>
        <n v="95"/>
        <n v="5"/>
        <n v="20"/>
        <n v="50"/>
        <n v="15"/>
        <n v="80"/>
        <n v="200"/>
        <n v="75"/>
        <n v="165"/>
        <n v="90"/>
        <n v="110"/>
        <n v="150"/>
        <n v="280"/>
        <n v="45"/>
        <n v="155"/>
        <n v="3275"/>
      </sharedItems>
    </cacheField>
    <cacheField name="Education - Less than Year 12" numFmtId="0">
      <sharedItems containsSemiMixedTypes="0" containsString="0" containsNumber="1" containsInteger="1" minValue="0" maxValue="7035"/>
    </cacheField>
    <cacheField name="Education - Completed Year 12" numFmtId="0">
      <sharedItems containsSemiMixedTypes="0" containsString="0" containsNumber="1" containsInteger="1" minValue="0" maxValue="3400" count="26">
        <n v="185"/>
        <n v="60"/>
        <n v="35"/>
        <n v="40"/>
        <n v="15"/>
        <n v="280"/>
        <n v="5"/>
        <n v="85"/>
        <n v="25"/>
        <n v="55"/>
        <n v="0"/>
        <n v="45"/>
        <n v="50"/>
        <n v="20"/>
        <n v="30"/>
        <n v="65"/>
        <n v="175"/>
        <n v="80"/>
        <n v="145"/>
        <n v="190"/>
        <n v="105"/>
        <n v="240"/>
        <n v="225"/>
        <n v="75"/>
        <n v="95"/>
        <n v="3400"/>
      </sharedItems>
    </cacheField>
    <cacheField name="Education - Non-School Qualification" numFmtId="0">
      <sharedItems containsSemiMixedTypes="0" containsString="0" containsNumber="1" containsInteger="1" minValue="5" maxValue="1350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86.569643402778" backgroundQuery="1" createdVersion="8" refreshedVersion="8" minRefreshableVersion="3" recordCount="90" xr:uid="{AA84A21B-91D7-41F8-9F48-7FCC28203563}">
  <cacheSource type="external" connectionId="2"/>
  <cacheFields count="20">
    <cacheField name="CaseloadDate" numFmtId="0">
      <sharedItems containsNonDate="0" containsDate="1" containsString="0" containsBlank="1" minDate="2026-02-28T00:00:00" maxDate="2026-03-01T00:00:00" count="2">
        <d v="2026-02-28T00:00:00"/>
        <m/>
      </sharedItems>
    </cacheField>
    <cacheField name="ProgramTypeCode" numFmtId="0">
      <sharedItems containsBlank="1" count="2">
        <s v="VPS"/>
        <m/>
      </sharedItems>
    </cacheField>
    <cacheField name="ProgramTypeDesc" numFmtId="0">
      <sharedItems containsBlank="1" count="2">
        <s v="Parent Pathways"/>
        <m/>
      </sharedItems>
    </cacheField>
    <cacheField name="Statistical Area Level 4 (SA4)" numFmtId="0">
      <sharedItems containsBlank="1" count="90">
        <s v="Adelaide - Central and Hills"/>
        <s v="Adelaide - North"/>
        <s v="Adelaide - South"/>
        <s v="Adelaide - West"/>
        <s v="Australian Capital Territory"/>
        <s v="Ballarat"/>
        <s v="Barossa - Yorke - Mid North"/>
        <s v="Bendigo"/>
        <s v="Brisbane - East"/>
        <s v="Brisbane - North"/>
        <s v="Brisbane - South"/>
        <s v="Brisbane - West"/>
        <s v="Brisbane Inner City"/>
        <s v="Bunbury"/>
        <s v="Cairns"/>
        <s v="Capital Region"/>
        <s v="Central Coast"/>
        <s v="Central Queensland"/>
        <s v="Central West"/>
        <s v="Coffs Harbour - Grafton"/>
        <s v="Darling Downs - Maranoa"/>
        <s v="Darwin"/>
        <s v="Far West and Orana"/>
        <s v="Geelong"/>
        <s v="Gold Coast"/>
        <s v="Hobart"/>
        <s v="Hume"/>
        <s v="Hunter Valley exc Newcastle"/>
        <s v="Illawarra"/>
        <s v="Ipswich"/>
        <s v="Latrobe - Gippsland"/>
        <s v="Launceston and North East"/>
        <s v="Logan - Beaudesert"/>
        <s v="Mackay - Isaac - Whitsunday"/>
        <s v="Mandurah"/>
        <s v="Melbourne - Inner"/>
        <s v="Melbourne - Inner East"/>
        <s v="Melbourne - Inner South"/>
        <s v="Melbourne - North East"/>
        <s v="Melbourne - North West"/>
        <s v="Melbourne - Outer East"/>
        <s v="Melbourne - South East"/>
        <s v="Melbourne - West"/>
        <s v="Mid North Coast"/>
        <s v="Moreton Bay - North"/>
        <s v="Moreton Bay - South"/>
        <s v="Mornington Peninsula"/>
        <s v="Murray"/>
        <s v="New England and North West"/>
        <s v="Newcastle and Lake Macquarie"/>
        <s v="North West"/>
        <s v="Northern Territory - Outback"/>
        <s v="Perth - Inner"/>
        <s v="Perth - North East"/>
        <s v="Perth - North West"/>
        <s v="Perth - South East"/>
        <s v="Perth - South West"/>
        <s v="Queensland - Outback"/>
        <s v="Richmond - Tweed"/>
        <s v="Riverina"/>
        <s v="Shepparton"/>
        <s v="South Australia - Outback"/>
        <s v="South Australia - South East"/>
        <s v="South East"/>
        <s v="Southern Highlands and Shoalhaven"/>
        <s v="Sunshine Coast"/>
        <s v="Sydney - Baulkham Hills and Hawkesbury"/>
        <s v="Sydney - Blacktown"/>
        <s v="Sydney - City and Inner South"/>
        <s v="Sydney - Eastern Suburbs"/>
        <s v="Sydney - Inner South West"/>
        <s v="Sydney - Inner West"/>
        <s v="Sydney - North Sydney and Hornsby"/>
        <s v="Sydney - Northern Beaches"/>
        <s v="Sydney - Outer South West"/>
        <s v="Sydney - Outer West and Blue Mountains"/>
        <s v="Sydney - Parramatta"/>
        <s v="Sydney - Ryde"/>
        <s v="Sydney - South West"/>
        <s v="Sydney - Sutherland"/>
        <s v="Toowoomba"/>
        <s v="Townsville"/>
        <s v="Unknown"/>
        <s v="Warrnambool and South West"/>
        <s v="West and North West"/>
        <s v="Western Australia - Outback (North)"/>
        <s v="Western Australia - Outback (South)"/>
        <s v="Western Australia - Wheat Belt"/>
        <s v="Wide Bay"/>
        <m/>
      </sharedItems>
    </cacheField>
    <cacheField name="Total Caseload" numFmtId="0">
      <sharedItems containsSemiMixedTypes="0" containsString="0" containsNumber="1" containsInteger="1" minValue="25" maxValue="25135"/>
    </cacheField>
    <cacheField name="Female" numFmtId="0">
      <sharedItems containsSemiMixedTypes="0" containsString="0" containsNumber="1" containsInteger="1" minValue="25" maxValue="24440"/>
    </cacheField>
    <cacheField name="Male" numFmtId="0">
      <sharedItems containsSemiMixedTypes="0" containsString="0" containsNumber="1" containsInteger="1" minValue="0" maxValue="690" count="9">
        <n v="5"/>
        <n v="35"/>
        <n v="10"/>
        <n v="20"/>
        <n v="15"/>
        <n v="25"/>
        <n v="40"/>
        <n v="0"/>
        <n v="690"/>
      </sharedItems>
    </cacheField>
    <cacheField name="Single Parent" numFmtId="0">
      <sharedItems containsSemiMixedTypes="0" containsString="0" containsNumber="1" containsInteger="1" minValue="20" maxValue="17900"/>
    </cacheField>
    <cacheField name="Indigenous" numFmtId="0">
      <sharedItems containsSemiMixedTypes="0" containsString="0" containsNumber="1" containsInteger="1" minValue="5" maxValue="5150" count="30">
        <n v="15"/>
        <n v="145"/>
        <n v="40"/>
        <n v="35"/>
        <n v="30"/>
        <n v="20"/>
        <n v="25"/>
        <n v="45"/>
        <n v="420"/>
        <n v="80"/>
        <n v="155"/>
        <n v="75"/>
        <n v="65"/>
        <n v="125"/>
        <n v="95"/>
        <n v="115"/>
        <n v="50"/>
        <n v="140"/>
        <n v="55"/>
        <n v="150"/>
        <n v="5"/>
        <n v="110"/>
        <n v="225"/>
        <n v="70"/>
        <n v="10"/>
        <n v="60"/>
        <n v="100"/>
        <n v="270"/>
        <n v="130"/>
        <n v="5150"/>
      </sharedItems>
    </cacheField>
    <cacheField name="People with Disability" numFmtId="0">
      <sharedItems containsSemiMixedTypes="0" containsString="0" containsNumber="1" containsInteger="1" minValue="5" maxValue="7340"/>
    </cacheField>
    <cacheField name="CALD and/or Refugee" numFmtId="0">
      <sharedItems containsSemiMixedTypes="0" containsString="0" containsNumber="1" containsInteger="1" minValue="0" maxValue="6155"/>
    </cacheField>
    <cacheField name="Age Under 25 Years" numFmtId="0">
      <sharedItems containsSemiMixedTypes="0" containsString="0" containsNumber="1" containsInteger="1" minValue="5" maxValue="4090" count="27">
        <n v="15"/>
        <n v="185"/>
        <n v="55"/>
        <n v="35"/>
        <n v="40"/>
        <n v="25"/>
        <n v="30"/>
        <n v="5"/>
        <n v="10"/>
        <n v="135"/>
        <n v="75"/>
        <n v="95"/>
        <n v="60"/>
        <n v="50"/>
        <n v="85"/>
        <n v="90"/>
        <n v="140"/>
        <n v="70"/>
        <n v="165"/>
        <n v="20"/>
        <n v="115"/>
        <n v="45"/>
        <n v="100"/>
        <n v="65"/>
        <n v="120"/>
        <n v="110"/>
        <n v="4090"/>
      </sharedItems>
    </cacheField>
    <cacheField name="Age 25-34 Years" numFmtId="0">
      <sharedItems containsSemiMixedTypes="0" containsString="0" containsNumber="1" containsInteger="1" minValue="5" maxValue="12530"/>
    </cacheField>
    <cacheField name="Age 35-44 Years" numFmtId="0">
      <sharedItems containsSemiMixedTypes="0" containsString="0" containsNumber="1" containsInteger="1" minValue="10" maxValue="7590"/>
    </cacheField>
    <cacheField name="Age 45+ Years" numFmtId="0">
      <sharedItems containsSemiMixedTypes="0" containsString="0" containsNumber="1" containsInteger="1" minValue="5" maxValue="925" count="10">
        <n v="5"/>
        <n v="30"/>
        <n v="10"/>
        <n v="25"/>
        <n v="15"/>
        <n v="35"/>
        <n v="50"/>
        <n v="20"/>
        <n v="40"/>
        <n v="925"/>
      </sharedItems>
    </cacheField>
    <cacheField name="Parenting Payment" numFmtId="0">
      <sharedItems containsSemiMixedTypes="0" containsString="0" containsNumber="1" containsInteger="1" minValue="20" maxValue="21860"/>
    </cacheField>
    <cacheField name="Other payment/Allowance" numFmtId="0">
      <sharedItems containsSemiMixedTypes="0" containsString="0" containsNumber="1" containsInteger="1" minValue="5" maxValue="3275" count="23">
        <n v="15"/>
        <n v="150"/>
        <n v="40"/>
        <n v="25"/>
        <n v="30"/>
        <n v="45"/>
        <n v="5"/>
        <n v="10"/>
        <n v="20"/>
        <n v="55"/>
        <n v="60"/>
        <n v="65"/>
        <n v="35"/>
        <n v="85"/>
        <n v="190"/>
        <n v="95"/>
        <n v="155"/>
        <n v="50"/>
        <n v="105"/>
        <n v="90"/>
        <n v="195"/>
        <n v="75"/>
        <n v="3275"/>
      </sharedItems>
    </cacheField>
    <cacheField name="Education - Less than Year 12" numFmtId="0">
      <sharedItems containsSemiMixedTypes="0" containsString="0" containsNumber="1" containsInteger="1" minValue="5" maxValue="7035"/>
    </cacheField>
    <cacheField name="Education - Completed Year 12" numFmtId="0">
      <sharedItems containsSemiMixedTypes="0" containsString="0" containsNumber="1" containsInteger="1" minValue="0" maxValue="3400" count="24">
        <n v="20"/>
        <n v="165"/>
        <n v="35"/>
        <n v="25"/>
        <n v="30"/>
        <n v="15"/>
        <n v="10"/>
        <n v="40"/>
        <n v="5"/>
        <n v="85"/>
        <n v="45"/>
        <n v="50"/>
        <n v="90"/>
        <n v="215"/>
        <n v="70"/>
        <n v="170"/>
        <n v="225"/>
        <n v="60"/>
        <n v="100"/>
        <n v="0"/>
        <n v="80"/>
        <n v="155"/>
        <n v="55"/>
        <n v="3400"/>
      </sharedItems>
    </cacheField>
    <cacheField name="Education - Non-School Qualification" numFmtId="0">
      <sharedItems containsSemiMixedTypes="0" containsString="0" containsNumber="1" containsInteger="1" minValue="5" maxValue="1350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086.639222569444" backgroundQuery="1" createdVersion="8" refreshedVersion="8" minRefreshableVersion="3" recordCount="0" supportSubquery="1" supportAdvancedDrill="1" xr:uid="{F198C7AE-C627-4D9C-88A1-717E8A1D7FA8}">
  <cacheSource type="external" connectionId="3"/>
  <cacheFields count="21">
    <cacheField name="[Table 4  Time Series].[CaseloadDate].[CaseloadDate]" caption="CaseloadDate" numFmtId="0" level="1">
      <sharedItems containsSemiMixedTypes="0" containsNonDate="0" containsDate="1" containsString="0" minDate="2025-03-31T00:00:00" maxDate="2026-03-01T00:00:00" count="12">
        <d v="2025-03-31T00:00:00"/>
        <d v="2025-04-30T00:00:00"/>
        <d v="2025-05-31T00:00:00"/>
        <d v="2025-06-30T00:00:00"/>
        <d v="2025-07-31T00:00:00"/>
        <d v="2025-08-31T00:00:00"/>
        <d v="2025-09-30T00:00:00"/>
        <d v="2025-10-31T00:00:00"/>
        <d v="2025-11-30T00:00:00"/>
        <d v="2025-12-31T00:00:00"/>
        <d v="2026-01-31T00:00:00"/>
        <d v="2026-02-28T00:00:00"/>
      </sharedItems>
    </cacheField>
    <cacheField name="[Measures].[Sum of Total Caseload 2]" caption="Sum of Total Caseload 2" numFmtId="0" hierarchy="29" level="32767"/>
    <cacheField name="[Measures].[Sum of Female 2]" caption="Sum of Female 2" numFmtId="0" hierarchy="31" level="32767"/>
    <cacheField name="[Measures].[Sum of Male 2]" caption="Sum of Male 2" numFmtId="0" hierarchy="32" level="32767"/>
    <cacheField name="[Measures].[Sum of Indigenous 2]" caption="Sum of Indigenous 2" numFmtId="0" hierarchy="33" level="32767"/>
    <cacheField name="[Measures].[Sum of People with Disability 2]" caption="Sum of People with Disability 2" numFmtId="0" hierarchy="34" level="32767"/>
    <cacheField name="[Measures].[Sum of Culturally and Linguistically Diverse 2]" caption="Sum of Culturally and Linguistically Diverse 2" numFmtId="0" hierarchy="35" level="32767"/>
    <cacheField name="[Measures].[Sum of Refugee 2]" caption="Sum of Refugee 2" numFmtId="0" hierarchy="36" level="32767"/>
    <cacheField name="[Measures].[Sum of Age Under 25 Years 2]" caption="Sum of Age Under 25 Years 2" numFmtId="0" hierarchy="37" level="32767"/>
    <cacheField name="[Measures].[Sum of Age 25-34 Years 2]" caption="Sum of Age 25-34 Years 2" numFmtId="0" hierarchy="38" level="32767"/>
    <cacheField name="[Measures].[Sum of Age 35-44 Years 2]" caption="Sum of Age 35-44 Years 2" numFmtId="0" hierarchy="39" level="32767"/>
    <cacheField name="[Measures].[Sum of Age 45-54 Years 2]" caption="Sum of Age 45-54 Years 2" numFmtId="0" hierarchy="40" level="32767"/>
    <cacheField name="[Measures].[Sum of Age 55+ Years 2]" caption="Sum of Age 55+ Years 2" numFmtId="0" hierarchy="41" level="32767"/>
    <cacheField name="[Measures].[Sum of Carer Payment 2]" caption="Sum of Carer Payment 2" numFmtId="0" hierarchy="42" level="32767"/>
    <cacheField name="[Measures].[Sum of Other Allowance 2]" caption="Sum of Other Allowance 2" numFmtId="0" hierarchy="43" level="32767"/>
    <cacheField name="[Measures].[Sum of Education - Less than Year 12 3]" caption="Sum of Education - Less than Year 12 3" numFmtId="0" hierarchy="44" level="32767"/>
    <cacheField name="[Measures].[Sum of Education - Completed Year 12 2]" caption="Sum of Education - Completed Year 12 2" numFmtId="0" hierarchy="30" level="32767"/>
    <cacheField name="[Measures].[Sum of Single Parent 2]" caption="Sum of Single Parent 2" numFmtId="0" hierarchy="45" level="32767"/>
    <cacheField name="[Measures].[Sum of Special Benefit 2]" caption="Sum of Special Benefit 2" numFmtId="0" hierarchy="46" level="32767"/>
    <cacheField name="[Measures].[Sum of Education - Non-School Qualification 2]" caption="Sum of Education - Non-School Qualification 2" numFmtId="0" hierarchy="47" level="32767"/>
    <cacheField name="[Measures].[Sum of Parenting Payment 2]" caption="Sum of Parenting Payment 2" numFmtId="0" hierarchy="48" level="32767"/>
  </cacheFields>
  <cacheHierarchies count="49">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Age Under 25 Years 2]" caption="Sum of Age Under 25 Years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25-34 Years 2]" caption="Sum of Age 25-34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35-44 Years 2]" caption="Sum of Age 35-4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45-54 Years 2]" caption="Sum of Age 45-5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55+ Years 2]" caption="Sum of Age 55+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Carer Payment 2]" caption="Sum of Carer Payment 2" measure="1" displayFolder="" measureGroup="Table 4  Time Series" count="0" oneField="1" hidden="1">
      <fieldsUsage count="1">
        <fieldUsage x="13"/>
      </fieldsUsage>
      <extLst>
        <ext xmlns:x15="http://schemas.microsoft.com/office/spreadsheetml/2010/11/main" uri="{B97F6D7D-B522-45F9-BDA1-12C45D357490}">
          <x15:cacheHierarchy aggregatedColumn="17"/>
        </ext>
      </extLst>
    </cacheHierarchy>
    <cacheHierarchy uniqueName="[Measures].[Sum of Other Allowance 2]" caption="Sum of Other Allowance 2" measure="1" displayFolder="" measureGroup="Table 4  Time Series" count="0" oneField="1" hidden="1">
      <fieldsUsage count="1">
        <fieldUsage x="14"/>
      </fieldsUsage>
      <extLst>
        <ext xmlns:x15="http://schemas.microsoft.com/office/spreadsheetml/2010/11/main" uri="{B97F6D7D-B522-45F9-BDA1-12C45D357490}">
          <x15:cacheHierarchy aggregatedColumn="19"/>
        </ext>
      </extLst>
    </cacheHierarchy>
    <cacheHierarchy uniqueName="[Measures].[Sum of Education - Less than Year 12 3]" caption="Sum of Education - Less than Year 12 3"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Single Parent 2]" caption="Sum of Single Parent 2" measure="1" displayFolder="" measureGroup="Table 4  Time Series" count="0" oneField="1" hidden="1">
      <fieldsUsage count="1">
        <fieldUsage x="17"/>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8"/>
      </fieldsUsage>
      <extLst>
        <ext xmlns:x15="http://schemas.microsoft.com/office/spreadsheetml/2010/11/main" uri="{B97F6D7D-B522-45F9-BDA1-12C45D357490}">
          <x15:cacheHierarchy aggregatedColumn="18"/>
        </ext>
      </extLst>
    </cacheHierarchy>
    <cacheHierarchy uniqueName="[Measures].[Sum of Education - Non-School Qualification 2]" caption="Sum of Education - Non-School Qualification 2" measure="1" displayFolder="" measureGroup="Table 4  Time Series"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Parenting Payment 2]" caption="Sum of Parenting Payment 2" measure="1" displayFolder="" measureGroup="Table 4  Time Series" count="0" oneField="1" hidden="1">
      <fieldsUsage count="1">
        <fieldUsage x="20"/>
      </fieldsUsage>
      <extLst>
        <ext xmlns:x15="http://schemas.microsoft.com/office/spreadsheetml/2010/11/main" uri="{B97F6D7D-B522-45F9-BDA1-12C45D357490}">
          <x15:cacheHierarchy aggregatedColumn="16"/>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x v="0"/>
    <x v="0"/>
    <n v="1200"/>
    <n v="1160"/>
    <x v="0"/>
    <n v="790"/>
    <x v="0"/>
    <n v="295"/>
    <x v="0"/>
    <x v="0"/>
    <n v="590"/>
    <n v="360"/>
    <x v="0"/>
    <n v="1025"/>
    <x v="0"/>
    <n v="365"/>
    <x v="0"/>
    <n v="565"/>
  </r>
  <r>
    <x v="0"/>
    <x v="0"/>
    <x v="0"/>
    <x v="1"/>
    <n v="450"/>
    <n v="435"/>
    <x v="1"/>
    <n v="330"/>
    <x v="1"/>
    <n v="175"/>
    <x v="1"/>
    <x v="1"/>
    <n v="200"/>
    <n v="155"/>
    <x v="1"/>
    <n v="395"/>
    <x v="1"/>
    <n v="115"/>
    <x v="1"/>
    <n v="260"/>
  </r>
  <r>
    <x v="0"/>
    <x v="0"/>
    <x v="0"/>
    <x v="2"/>
    <n v="330"/>
    <n v="320"/>
    <x v="2"/>
    <n v="265"/>
    <x v="2"/>
    <n v="150"/>
    <x v="2"/>
    <x v="2"/>
    <n v="180"/>
    <n v="90"/>
    <x v="2"/>
    <n v="290"/>
    <x v="2"/>
    <n v="110"/>
    <x v="2"/>
    <n v="175"/>
  </r>
  <r>
    <x v="0"/>
    <x v="0"/>
    <x v="0"/>
    <x v="3"/>
    <n v="380"/>
    <n v="370"/>
    <x v="2"/>
    <n v="270"/>
    <x v="3"/>
    <n v="130"/>
    <x v="3"/>
    <x v="2"/>
    <n v="195"/>
    <n v="115"/>
    <x v="1"/>
    <n v="320"/>
    <x v="3"/>
    <n v="130"/>
    <x v="3"/>
    <n v="195"/>
  </r>
  <r>
    <x v="0"/>
    <x v="0"/>
    <x v="0"/>
    <x v="4"/>
    <n v="155"/>
    <n v="150"/>
    <x v="3"/>
    <n v="110"/>
    <x v="4"/>
    <n v="80"/>
    <x v="4"/>
    <x v="3"/>
    <n v="95"/>
    <n v="40"/>
    <x v="2"/>
    <n v="130"/>
    <x v="4"/>
    <n v="35"/>
    <x v="4"/>
    <n v="90"/>
  </r>
  <r>
    <x v="0"/>
    <x v="0"/>
    <x v="0"/>
    <x v="5"/>
    <n v="1325"/>
    <n v="1290"/>
    <x v="4"/>
    <n v="880"/>
    <x v="5"/>
    <n v="315"/>
    <x v="5"/>
    <x v="4"/>
    <n v="670"/>
    <n v="385"/>
    <x v="3"/>
    <n v="1055"/>
    <x v="5"/>
    <n v="295"/>
    <x v="5"/>
    <n v="690"/>
  </r>
  <r>
    <x v="0"/>
    <x v="0"/>
    <x v="0"/>
    <x v="6"/>
    <n v="55"/>
    <n v="55"/>
    <x v="3"/>
    <n v="50"/>
    <x v="6"/>
    <n v="10"/>
    <x v="6"/>
    <x v="5"/>
    <n v="30"/>
    <n v="15"/>
    <x v="2"/>
    <n v="50"/>
    <x v="6"/>
    <n v="20"/>
    <x v="6"/>
    <n v="30"/>
  </r>
  <r>
    <x v="0"/>
    <x v="0"/>
    <x v="0"/>
    <x v="7"/>
    <n v="700"/>
    <n v="680"/>
    <x v="5"/>
    <n v="595"/>
    <x v="7"/>
    <n v="100"/>
    <x v="7"/>
    <x v="6"/>
    <n v="345"/>
    <n v="195"/>
    <x v="4"/>
    <n v="645"/>
    <x v="7"/>
    <n v="200"/>
    <x v="7"/>
    <n v="395"/>
  </r>
  <r>
    <x v="0"/>
    <x v="0"/>
    <x v="0"/>
    <x v="8"/>
    <n v="315"/>
    <n v="305"/>
    <x v="3"/>
    <n v="240"/>
    <x v="6"/>
    <n v="115"/>
    <x v="8"/>
    <x v="2"/>
    <n v="155"/>
    <n v="95"/>
    <x v="2"/>
    <n v="280"/>
    <x v="8"/>
    <n v="90"/>
    <x v="3"/>
    <n v="155"/>
  </r>
  <r>
    <x v="0"/>
    <x v="0"/>
    <x v="0"/>
    <x v="9"/>
    <n v="240"/>
    <n v="235"/>
    <x v="3"/>
    <n v="210"/>
    <x v="8"/>
    <n v="85"/>
    <x v="9"/>
    <x v="7"/>
    <n v="115"/>
    <n v="60"/>
    <x v="5"/>
    <n v="215"/>
    <x v="9"/>
    <n v="80"/>
    <x v="8"/>
    <n v="120"/>
  </r>
  <r>
    <x v="0"/>
    <x v="0"/>
    <x v="0"/>
    <x v="10"/>
    <n v="515"/>
    <n v="505"/>
    <x v="2"/>
    <n v="315"/>
    <x v="9"/>
    <n v="170"/>
    <x v="10"/>
    <x v="8"/>
    <n v="270"/>
    <n v="115"/>
    <x v="1"/>
    <n v="420"/>
    <x v="10"/>
    <n v="210"/>
    <x v="3"/>
    <n v="245"/>
  </r>
  <r>
    <x v="0"/>
    <x v="0"/>
    <x v="0"/>
    <x v="11"/>
    <n v="280"/>
    <n v="270"/>
    <x v="3"/>
    <n v="195"/>
    <x v="10"/>
    <n v="30"/>
    <x v="11"/>
    <x v="2"/>
    <n v="135"/>
    <n v="75"/>
    <x v="5"/>
    <n v="215"/>
    <x v="3"/>
    <n v="135"/>
    <x v="9"/>
    <n v="75"/>
  </r>
  <r>
    <x v="0"/>
    <x v="0"/>
    <x v="0"/>
    <x v="12"/>
    <n v="10"/>
    <n v="10"/>
    <x v="6"/>
    <n v="10"/>
    <x v="11"/>
    <n v="5"/>
    <x v="6"/>
    <x v="9"/>
    <n v="5"/>
    <n v="5"/>
    <x v="6"/>
    <n v="10"/>
    <x v="11"/>
    <n v="5"/>
    <x v="10"/>
    <n v="5"/>
  </r>
  <r>
    <x v="0"/>
    <x v="0"/>
    <x v="0"/>
    <x v="13"/>
    <n v="130"/>
    <n v="120"/>
    <x v="3"/>
    <n v="110"/>
    <x v="12"/>
    <n v="50"/>
    <x v="9"/>
    <x v="10"/>
    <n v="75"/>
    <n v="25"/>
    <x v="2"/>
    <n v="110"/>
    <x v="12"/>
    <n v="55"/>
    <x v="4"/>
    <n v="55"/>
  </r>
  <r>
    <x v="0"/>
    <x v="0"/>
    <x v="0"/>
    <x v="14"/>
    <n v="425"/>
    <n v="405"/>
    <x v="5"/>
    <n v="350"/>
    <x v="10"/>
    <n v="125"/>
    <x v="4"/>
    <x v="11"/>
    <n v="215"/>
    <n v="100"/>
    <x v="5"/>
    <n v="395"/>
    <x v="9"/>
    <n v="155"/>
    <x v="11"/>
    <n v="205"/>
  </r>
  <r>
    <x v="0"/>
    <x v="0"/>
    <x v="0"/>
    <x v="15"/>
    <n v="80"/>
    <n v="80"/>
    <x v="3"/>
    <n v="70"/>
    <x v="13"/>
    <n v="20"/>
    <x v="9"/>
    <x v="3"/>
    <n v="40"/>
    <n v="25"/>
    <x v="2"/>
    <n v="70"/>
    <x v="6"/>
    <n v="45"/>
    <x v="6"/>
    <n v="30"/>
  </r>
  <r>
    <x v="0"/>
    <x v="0"/>
    <x v="0"/>
    <x v="16"/>
    <n v="420"/>
    <n v="410"/>
    <x v="2"/>
    <n v="335"/>
    <x v="14"/>
    <n v="170"/>
    <x v="2"/>
    <x v="12"/>
    <n v="235"/>
    <n v="105"/>
    <x v="5"/>
    <n v="390"/>
    <x v="8"/>
    <n v="120"/>
    <x v="3"/>
    <n v="230"/>
  </r>
  <r>
    <x v="0"/>
    <x v="0"/>
    <x v="0"/>
    <x v="17"/>
    <n v="410"/>
    <n v="405"/>
    <x v="3"/>
    <n v="325"/>
    <x v="6"/>
    <n v="140"/>
    <x v="1"/>
    <x v="13"/>
    <n v="185"/>
    <n v="150"/>
    <x v="4"/>
    <n v="370"/>
    <x v="2"/>
    <n v="60"/>
    <x v="3"/>
    <n v="280"/>
  </r>
  <r>
    <x v="0"/>
    <x v="0"/>
    <x v="0"/>
    <x v="18"/>
    <n v="410"/>
    <n v="400"/>
    <x v="2"/>
    <n v="325"/>
    <x v="15"/>
    <n v="215"/>
    <x v="12"/>
    <x v="11"/>
    <n v="200"/>
    <n v="110"/>
    <x v="5"/>
    <n v="360"/>
    <x v="13"/>
    <n v="130"/>
    <x v="12"/>
    <n v="215"/>
  </r>
  <r>
    <x v="0"/>
    <x v="0"/>
    <x v="0"/>
    <x v="19"/>
    <n v="180"/>
    <n v="175"/>
    <x v="3"/>
    <n v="150"/>
    <x v="14"/>
    <n v="60"/>
    <x v="9"/>
    <x v="14"/>
    <n v="90"/>
    <n v="40"/>
    <x v="2"/>
    <n v="160"/>
    <x v="14"/>
    <n v="65"/>
    <x v="13"/>
    <n v="80"/>
  </r>
  <r>
    <x v="0"/>
    <x v="0"/>
    <x v="0"/>
    <x v="20"/>
    <n v="410"/>
    <n v="405"/>
    <x v="3"/>
    <n v="325"/>
    <x v="9"/>
    <n v="115"/>
    <x v="2"/>
    <x v="11"/>
    <n v="210"/>
    <n v="95"/>
    <x v="5"/>
    <n v="370"/>
    <x v="2"/>
    <n v="135"/>
    <x v="3"/>
    <n v="220"/>
  </r>
  <r>
    <x v="0"/>
    <x v="0"/>
    <x v="0"/>
    <x v="21"/>
    <n v="600"/>
    <n v="580"/>
    <x v="5"/>
    <n v="500"/>
    <x v="16"/>
    <n v="260"/>
    <x v="13"/>
    <x v="15"/>
    <n v="300"/>
    <n v="145"/>
    <x v="5"/>
    <n v="545"/>
    <x v="7"/>
    <n v="185"/>
    <x v="11"/>
    <n v="325"/>
  </r>
  <r>
    <x v="0"/>
    <x v="0"/>
    <x v="0"/>
    <x v="22"/>
    <n v="370"/>
    <n v="355"/>
    <x v="1"/>
    <n v="295"/>
    <x v="15"/>
    <n v="160"/>
    <x v="14"/>
    <x v="13"/>
    <n v="205"/>
    <n v="100"/>
    <x v="5"/>
    <n v="335"/>
    <x v="9"/>
    <n v="110"/>
    <x v="14"/>
    <n v="205"/>
  </r>
  <r>
    <x v="0"/>
    <x v="0"/>
    <x v="0"/>
    <x v="23"/>
    <n v="470"/>
    <n v="455"/>
    <x v="1"/>
    <n v="335"/>
    <x v="17"/>
    <n v="60"/>
    <x v="15"/>
    <x v="16"/>
    <n v="220"/>
    <n v="180"/>
    <x v="7"/>
    <n v="405"/>
    <x v="3"/>
    <n v="95"/>
    <x v="15"/>
    <n v="290"/>
  </r>
  <r>
    <x v="0"/>
    <x v="0"/>
    <x v="0"/>
    <x v="24"/>
    <n v="40"/>
    <n v="40"/>
    <x v="6"/>
    <n v="35"/>
    <x v="4"/>
    <n v="10"/>
    <x v="6"/>
    <x v="3"/>
    <n v="20"/>
    <n v="5"/>
    <x v="2"/>
    <n v="40"/>
    <x v="11"/>
    <n v="20"/>
    <x v="6"/>
    <n v="15"/>
  </r>
  <r>
    <x v="0"/>
    <x v="0"/>
    <x v="0"/>
    <x v="25"/>
    <n v="195"/>
    <n v="190"/>
    <x v="3"/>
    <n v="155"/>
    <x v="8"/>
    <n v="50"/>
    <x v="9"/>
    <x v="17"/>
    <n v="100"/>
    <n v="50"/>
    <x v="5"/>
    <n v="180"/>
    <x v="14"/>
    <n v="65"/>
    <x v="13"/>
    <n v="95"/>
  </r>
  <r>
    <x v="0"/>
    <x v="0"/>
    <x v="0"/>
    <x v="26"/>
    <n v="430"/>
    <n v="415"/>
    <x v="1"/>
    <n v="335"/>
    <x v="18"/>
    <n v="115"/>
    <x v="13"/>
    <x v="18"/>
    <n v="230"/>
    <n v="95"/>
    <x v="1"/>
    <n v="395"/>
    <x v="2"/>
    <n v="120"/>
    <x v="3"/>
    <n v="255"/>
  </r>
  <r>
    <x v="0"/>
    <x v="0"/>
    <x v="0"/>
    <x v="27"/>
    <n v="125"/>
    <n v="120"/>
    <x v="3"/>
    <n v="85"/>
    <x v="19"/>
    <n v="40"/>
    <x v="9"/>
    <x v="10"/>
    <n v="70"/>
    <n v="30"/>
    <x v="2"/>
    <n v="110"/>
    <x v="14"/>
    <n v="40"/>
    <x v="4"/>
    <n v="65"/>
  </r>
  <r>
    <x v="0"/>
    <x v="0"/>
    <x v="0"/>
    <x v="28"/>
    <n v="235"/>
    <n v="225"/>
    <x v="2"/>
    <n v="175"/>
    <x v="13"/>
    <n v="75"/>
    <x v="4"/>
    <x v="19"/>
    <n v="130"/>
    <n v="60"/>
    <x v="2"/>
    <n v="205"/>
    <x v="9"/>
    <n v="100"/>
    <x v="13"/>
    <n v="110"/>
  </r>
  <r>
    <x v="0"/>
    <x v="0"/>
    <x v="0"/>
    <x v="29"/>
    <n v="285"/>
    <n v="275"/>
    <x v="2"/>
    <n v="235"/>
    <x v="20"/>
    <n v="90"/>
    <x v="2"/>
    <x v="20"/>
    <n v="155"/>
    <n v="60"/>
    <x v="2"/>
    <n v="250"/>
    <x v="8"/>
    <n v="110"/>
    <x v="14"/>
    <n v="125"/>
  </r>
  <r>
    <x v="0"/>
    <x v="0"/>
    <x v="0"/>
    <x v="30"/>
    <n v="435"/>
    <n v="420"/>
    <x v="1"/>
    <n v="350"/>
    <x v="21"/>
    <n v="100"/>
    <x v="7"/>
    <x v="21"/>
    <n v="215"/>
    <n v="95"/>
    <x v="2"/>
    <n v="385"/>
    <x v="13"/>
    <n v="185"/>
    <x v="1"/>
    <n v="185"/>
  </r>
  <r>
    <x v="0"/>
    <x v="0"/>
    <x v="0"/>
    <x v="31"/>
    <n v="510"/>
    <n v="495"/>
    <x v="1"/>
    <n v="385"/>
    <x v="22"/>
    <n v="200"/>
    <x v="12"/>
    <x v="22"/>
    <n v="285"/>
    <n v="90"/>
    <x v="1"/>
    <n v="450"/>
    <x v="1"/>
    <n v="185"/>
    <x v="9"/>
    <n v="250"/>
  </r>
  <r>
    <x v="0"/>
    <x v="0"/>
    <x v="0"/>
    <x v="32"/>
    <n v="305"/>
    <n v="290"/>
    <x v="1"/>
    <n v="245"/>
    <x v="15"/>
    <n v="115"/>
    <x v="16"/>
    <x v="12"/>
    <n v="135"/>
    <n v="90"/>
    <x v="5"/>
    <n v="285"/>
    <x v="12"/>
    <n v="85"/>
    <x v="8"/>
    <n v="185"/>
  </r>
  <r>
    <x v="0"/>
    <x v="0"/>
    <x v="0"/>
    <x v="33"/>
    <n v="655"/>
    <n v="635"/>
    <x v="5"/>
    <n v="360"/>
    <x v="2"/>
    <n v="160"/>
    <x v="17"/>
    <x v="2"/>
    <n v="290"/>
    <n v="270"/>
    <x v="7"/>
    <n v="575"/>
    <x v="15"/>
    <n v="190"/>
    <x v="7"/>
    <n v="350"/>
  </r>
  <r>
    <x v="0"/>
    <x v="0"/>
    <x v="0"/>
    <x v="34"/>
    <n v="170"/>
    <n v="170"/>
    <x v="3"/>
    <n v="150"/>
    <x v="23"/>
    <n v="70"/>
    <x v="9"/>
    <x v="13"/>
    <n v="85"/>
    <n v="30"/>
    <x v="2"/>
    <n v="160"/>
    <x v="6"/>
    <n v="80"/>
    <x v="4"/>
    <n v="70"/>
  </r>
  <r>
    <x v="0"/>
    <x v="0"/>
    <x v="0"/>
    <x v="35"/>
    <n v="850"/>
    <n v="825"/>
    <x v="7"/>
    <n v="320"/>
    <x v="3"/>
    <n v="140"/>
    <x v="18"/>
    <x v="19"/>
    <n v="380"/>
    <n v="395"/>
    <x v="0"/>
    <n v="650"/>
    <x v="16"/>
    <n v="200"/>
    <x v="16"/>
    <n v="465"/>
  </r>
  <r>
    <x v="0"/>
    <x v="0"/>
    <x v="0"/>
    <x v="36"/>
    <n v="670"/>
    <n v="655"/>
    <x v="1"/>
    <n v="525"/>
    <x v="24"/>
    <n v="240"/>
    <x v="19"/>
    <x v="23"/>
    <n v="345"/>
    <n v="205"/>
    <x v="4"/>
    <n v="600"/>
    <x v="17"/>
    <n v="155"/>
    <x v="17"/>
    <n v="415"/>
  </r>
  <r>
    <x v="0"/>
    <x v="0"/>
    <x v="0"/>
    <x v="37"/>
    <n v="1285"/>
    <n v="1255"/>
    <x v="8"/>
    <n v="990"/>
    <x v="21"/>
    <n v="405"/>
    <x v="20"/>
    <x v="0"/>
    <n v="655"/>
    <n v="375"/>
    <x v="3"/>
    <n v="1120"/>
    <x v="18"/>
    <n v="335"/>
    <x v="18"/>
    <n v="730"/>
  </r>
  <r>
    <x v="0"/>
    <x v="0"/>
    <x v="0"/>
    <x v="38"/>
    <n v="765"/>
    <n v="740"/>
    <x v="7"/>
    <n v="570"/>
    <x v="10"/>
    <n v="305"/>
    <x v="21"/>
    <x v="15"/>
    <n v="390"/>
    <n v="205"/>
    <x v="4"/>
    <n v="680"/>
    <x v="19"/>
    <n v="150"/>
    <x v="17"/>
    <n v="470"/>
  </r>
  <r>
    <x v="0"/>
    <x v="0"/>
    <x v="0"/>
    <x v="39"/>
    <n v="120"/>
    <n v="115"/>
    <x v="3"/>
    <n v="95"/>
    <x v="4"/>
    <n v="55"/>
    <x v="9"/>
    <x v="24"/>
    <n v="65"/>
    <n v="30"/>
    <x v="2"/>
    <n v="110"/>
    <x v="6"/>
    <n v="25"/>
    <x v="4"/>
    <n v="75"/>
  </r>
  <r>
    <x v="0"/>
    <x v="0"/>
    <x v="0"/>
    <x v="40"/>
    <n v="980"/>
    <n v="965"/>
    <x v="1"/>
    <n v="555"/>
    <x v="25"/>
    <n v="255"/>
    <x v="22"/>
    <x v="8"/>
    <n v="480"/>
    <n v="355"/>
    <x v="0"/>
    <n v="870"/>
    <x v="20"/>
    <n v="215"/>
    <x v="19"/>
    <n v="505"/>
  </r>
  <r>
    <x v="0"/>
    <x v="0"/>
    <x v="0"/>
    <x v="41"/>
    <n v="210"/>
    <n v="205"/>
    <x v="3"/>
    <n v="175"/>
    <x v="13"/>
    <n v="100"/>
    <x v="2"/>
    <x v="19"/>
    <n v="95"/>
    <n v="70"/>
    <x v="2"/>
    <n v="190"/>
    <x v="12"/>
    <n v="55"/>
    <x v="4"/>
    <n v="135"/>
  </r>
  <r>
    <x v="0"/>
    <x v="0"/>
    <x v="0"/>
    <x v="42"/>
    <n v="520"/>
    <n v="495"/>
    <x v="5"/>
    <n v="355"/>
    <x v="6"/>
    <n v="120"/>
    <x v="23"/>
    <x v="19"/>
    <n v="205"/>
    <n v="235"/>
    <x v="7"/>
    <n v="445"/>
    <x v="17"/>
    <n v="90"/>
    <x v="20"/>
    <n v="310"/>
  </r>
  <r>
    <x v="0"/>
    <x v="0"/>
    <x v="0"/>
    <x v="43"/>
    <n v="1155"/>
    <n v="1125"/>
    <x v="8"/>
    <n v="775"/>
    <x v="26"/>
    <n v="255"/>
    <x v="24"/>
    <x v="25"/>
    <n v="600"/>
    <n v="390"/>
    <x v="0"/>
    <n v="1010"/>
    <x v="21"/>
    <n v="320"/>
    <x v="16"/>
    <n v="595"/>
  </r>
  <r>
    <x v="0"/>
    <x v="0"/>
    <x v="0"/>
    <x v="44"/>
    <n v="475"/>
    <n v="455"/>
    <x v="1"/>
    <n v="380"/>
    <x v="15"/>
    <n v="225"/>
    <x v="8"/>
    <x v="18"/>
    <n v="215"/>
    <n v="145"/>
    <x v="8"/>
    <n v="435"/>
    <x v="8"/>
    <n v="120"/>
    <x v="2"/>
    <n v="300"/>
  </r>
  <r>
    <x v="0"/>
    <x v="0"/>
    <x v="0"/>
    <x v="45"/>
    <n v="1345"/>
    <n v="1315"/>
    <x v="7"/>
    <n v="700"/>
    <x v="22"/>
    <n v="270"/>
    <x v="25"/>
    <x v="21"/>
    <n v="675"/>
    <n v="490"/>
    <x v="9"/>
    <n v="1060"/>
    <x v="22"/>
    <n v="340"/>
    <x v="21"/>
    <n v="715"/>
  </r>
  <r>
    <x v="0"/>
    <x v="0"/>
    <x v="0"/>
    <x v="46"/>
    <n v="625"/>
    <n v="610"/>
    <x v="1"/>
    <n v="520"/>
    <x v="27"/>
    <n v="115"/>
    <x v="26"/>
    <x v="15"/>
    <n v="320"/>
    <n v="135"/>
    <x v="10"/>
    <n v="580"/>
    <x v="23"/>
    <n v="230"/>
    <x v="17"/>
    <n v="295"/>
  </r>
  <r>
    <x v="0"/>
    <x v="0"/>
    <x v="0"/>
    <x v="47"/>
    <n v="5"/>
    <n v="5"/>
    <x v="6"/>
    <n v="5"/>
    <x v="11"/>
    <n v="0"/>
    <x v="6"/>
    <x v="26"/>
    <n v="5"/>
    <n v="0"/>
    <x v="6"/>
    <n v="5"/>
    <x v="11"/>
    <n v="0"/>
    <x v="10"/>
    <n v="5"/>
  </r>
  <r>
    <x v="0"/>
    <x v="0"/>
    <x v="0"/>
    <x v="48"/>
    <n v="1160"/>
    <n v="1120"/>
    <x v="0"/>
    <n v="700"/>
    <x v="12"/>
    <n v="200"/>
    <x v="27"/>
    <x v="11"/>
    <n v="540"/>
    <n v="470"/>
    <x v="11"/>
    <n v="1005"/>
    <x v="24"/>
    <n v="215"/>
    <x v="22"/>
    <n v="675"/>
  </r>
  <r>
    <x v="0"/>
    <x v="0"/>
    <x v="0"/>
    <x v="49"/>
    <n v="780"/>
    <n v="755"/>
    <x v="7"/>
    <n v="605"/>
    <x v="10"/>
    <n v="305"/>
    <x v="14"/>
    <x v="27"/>
    <n v="385"/>
    <n v="215"/>
    <x v="4"/>
    <n v="690"/>
    <x v="19"/>
    <n v="205"/>
    <x v="23"/>
    <n v="455"/>
  </r>
  <r>
    <x v="0"/>
    <x v="0"/>
    <x v="0"/>
    <x v="50"/>
    <n v="250"/>
    <n v="245"/>
    <x v="3"/>
    <n v="185"/>
    <x v="6"/>
    <n v="110"/>
    <x v="12"/>
    <x v="13"/>
    <n v="140"/>
    <n v="45"/>
    <x v="5"/>
    <n v="210"/>
    <x v="2"/>
    <n v="75"/>
    <x v="3"/>
    <n v="130"/>
  </r>
  <r>
    <x v="0"/>
    <x v="0"/>
    <x v="0"/>
    <x v="51"/>
    <n v="705"/>
    <n v="690"/>
    <x v="1"/>
    <n v="540"/>
    <x v="18"/>
    <n v="185"/>
    <x v="28"/>
    <x v="15"/>
    <n v="355"/>
    <n v="180"/>
    <x v="4"/>
    <n v="615"/>
    <x v="19"/>
    <n v="175"/>
    <x v="24"/>
    <n v="400"/>
  </r>
  <r>
    <x v="1"/>
    <x v="1"/>
    <x v="1"/>
    <x v="52"/>
    <n v="25135"/>
    <n v="24440"/>
    <x v="9"/>
    <n v="17900"/>
    <x v="28"/>
    <n v="7340"/>
    <x v="29"/>
    <x v="28"/>
    <n v="12530"/>
    <n v="7590"/>
    <x v="12"/>
    <n v="21860"/>
    <x v="25"/>
    <n v="7035"/>
    <x v="25"/>
    <n v="1350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x v="0"/>
    <x v="0"/>
    <x v="0"/>
    <x v="0"/>
    <n v="110"/>
    <n v="105"/>
    <x v="0"/>
    <n v="80"/>
    <x v="0"/>
    <n v="35"/>
    <n v="25"/>
    <x v="0"/>
    <n v="40"/>
    <n v="55"/>
    <x v="0"/>
    <n v="95"/>
    <x v="0"/>
    <n v="25"/>
    <x v="0"/>
    <n v="60"/>
  </r>
  <r>
    <x v="0"/>
    <x v="0"/>
    <x v="0"/>
    <x v="1"/>
    <n v="990"/>
    <n v="955"/>
    <x v="1"/>
    <n v="635"/>
    <x v="1"/>
    <n v="250"/>
    <n v="320"/>
    <x v="1"/>
    <n v="495"/>
    <n v="280"/>
    <x v="1"/>
    <n v="840"/>
    <x v="1"/>
    <n v="310"/>
    <x v="1"/>
    <n v="440"/>
  </r>
  <r>
    <x v="0"/>
    <x v="0"/>
    <x v="0"/>
    <x v="2"/>
    <n v="290"/>
    <n v="280"/>
    <x v="2"/>
    <n v="205"/>
    <x v="2"/>
    <n v="115"/>
    <n v="35"/>
    <x v="2"/>
    <n v="135"/>
    <n v="90"/>
    <x v="2"/>
    <n v="250"/>
    <x v="2"/>
    <n v="80"/>
    <x v="2"/>
    <n v="165"/>
  </r>
  <r>
    <x v="0"/>
    <x v="0"/>
    <x v="0"/>
    <x v="3"/>
    <n v="215"/>
    <n v="205"/>
    <x v="0"/>
    <n v="160"/>
    <x v="3"/>
    <n v="45"/>
    <n v="50"/>
    <x v="3"/>
    <n v="95"/>
    <n v="75"/>
    <x v="0"/>
    <n v="190"/>
    <x v="3"/>
    <n v="60"/>
    <x v="3"/>
    <n v="125"/>
  </r>
  <r>
    <x v="0"/>
    <x v="0"/>
    <x v="0"/>
    <x v="4"/>
    <n v="230"/>
    <n v="220"/>
    <x v="0"/>
    <n v="170"/>
    <x v="3"/>
    <n v="80"/>
    <n v="60"/>
    <x v="4"/>
    <n v="110"/>
    <n v="70"/>
    <x v="0"/>
    <n v="200"/>
    <x v="3"/>
    <n v="60"/>
    <x v="4"/>
    <n v="110"/>
  </r>
  <r>
    <x v="0"/>
    <x v="0"/>
    <x v="0"/>
    <x v="5"/>
    <n v="330"/>
    <n v="315"/>
    <x v="2"/>
    <n v="260"/>
    <x v="2"/>
    <n v="150"/>
    <n v="15"/>
    <x v="2"/>
    <n v="180"/>
    <n v="90"/>
    <x v="0"/>
    <n v="290"/>
    <x v="2"/>
    <n v="110"/>
    <x v="2"/>
    <n v="175"/>
  </r>
  <r>
    <x v="0"/>
    <x v="0"/>
    <x v="0"/>
    <x v="6"/>
    <n v="125"/>
    <n v="120"/>
    <x v="0"/>
    <n v="85"/>
    <x v="4"/>
    <n v="40"/>
    <n v="5"/>
    <x v="5"/>
    <n v="65"/>
    <n v="30"/>
    <x v="0"/>
    <n v="110"/>
    <x v="0"/>
    <n v="40"/>
    <x v="5"/>
    <n v="65"/>
  </r>
  <r>
    <x v="0"/>
    <x v="0"/>
    <x v="0"/>
    <x v="7"/>
    <n v="155"/>
    <n v="150"/>
    <x v="0"/>
    <n v="110"/>
    <x v="5"/>
    <n v="80"/>
    <n v="10"/>
    <x v="0"/>
    <n v="95"/>
    <n v="40"/>
    <x v="0"/>
    <n v="130"/>
    <x v="3"/>
    <n v="35"/>
    <x v="5"/>
    <n v="90"/>
  </r>
  <r>
    <x v="0"/>
    <x v="0"/>
    <x v="0"/>
    <x v="8"/>
    <n v="150"/>
    <n v="145"/>
    <x v="0"/>
    <n v="105"/>
    <x v="4"/>
    <n v="35"/>
    <n v="15"/>
    <x v="5"/>
    <n v="70"/>
    <n v="40"/>
    <x v="2"/>
    <n v="115"/>
    <x v="4"/>
    <n v="45"/>
    <x v="0"/>
    <n v="70"/>
  </r>
  <r>
    <x v="0"/>
    <x v="0"/>
    <x v="0"/>
    <x v="9"/>
    <n v="105"/>
    <n v="100"/>
    <x v="0"/>
    <n v="75"/>
    <x v="5"/>
    <n v="40"/>
    <n v="30"/>
    <x v="5"/>
    <n v="50"/>
    <n v="30"/>
    <x v="0"/>
    <n v="90"/>
    <x v="0"/>
    <n v="15"/>
    <x v="6"/>
    <n v="75"/>
  </r>
  <r>
    <x v="0"/>
    <x v="0"/>
    <x v="0"/>
    <x v="10"/>
    <n v="210"/>
    <n v="200"/>
    <x v="0"/>
    <n v="135"/>
    <x v="6"/>
    <n v="45"/>
    <n v="90"/>
    <x v="6"/>
    <n v="95"/>
    <n v="75"/>
    <x v="2"/>
    <n v="165"/>
    <x v="5"/>
    <n v="35"/>
    <x v="7"/>
    <n v="125"/>
  </r>
  <r>
    <x v="0"/>
    <x v="0"/>
    <x v="0"/>
    <x v="11"/>
    <n v="60"/>
    <n v="55"/>
    <x v="0"/>
    <n v="45"/>
    <x v="0"/>
    <n v="20"/>
    <n v="10"/>
    <x v="7"/>
    <n v="30"/>
    <n v="15"/>
    <x v="0"/>
    <n v="50"/>
    <x v="6"/>
    <n v="10"/>
    <x v="6"/>
    <n v="40"/>
  </r>
  <r>
    <x v="0"/>
    <x v="0"/>
    <x v="0"/>
    <x v="12"/>
    <n v="70"/>
    <n v="70"/>
    <x v="0"/>
    <n v="60"/>
    <x v="0"/>
    <n v="20"/>
    <n v="20"/>
    <x v="8"/>
    <n v="30"/>
    <n v="25"/>
    <x v="0"/>
    <n v="65"/>
    <x v="7"/>
    <n v="10"/>
    <x v="8"/>
    <n v="55"/>
  </r>
  <r>
    <x v="0"/>
    <x v="0"/>
    <x v="0"/>
    <x v="13"/>
    <n v="210"/>
    <n v="210"/>
    <x v="0"/>
    <n v="175"/>
    <x v="7"/>
    <n v="100"/>
    <n v="15"/>
    <x v="4"/>
    <n v="100"/>
    <n v="70"/>
    <x v="0"/>
    <n v="190"/>
    <x v="8"/>
    <n v="55"/>
    <x v="5"/>
    <n v="135"/>
  </r>
  <r>
    <x v="0"/>
    <x v="0"/>
    <x v="0"/>
    <x v="14"/>
    <n v="700"/>
    <n v="680"/>
    <x v="3"/>
    <n v="595"/>
    <x v="8"/>
    <n v="95"/>
    <n v="40"/>
    <x v="9"/>
    <n v="345"/>
    <n v="195"/>
    <x v="3"/>
    <n v="645"/>
    <x v="9"/>
    <n v="200"/>
    <x v="9"/>
    <n v="395"/>
  </r>
  <r>
    <x v="0"/>
    <x v="0"/>
    <x v="0"/>
    <x v="15"/>
    <n v="135"/>
    <n v="125"/>
    <x v="0"/>
    <n v="110"/>
    <x v="3"/>
    <n v="50"/>
    <n v="10"/>
    <x v="5"/>
    <n v="70"/>
    <n v="40"/>
    <x v="0"/>
    <n v="125"/>
    <x v="7"/>
    <n v="50"/>
    <x v="6"/>
    <n v="60"/>
  </r>
  <r>
    <x v="0"/>
    <x v="0"/>
    <x v="0"/>
    <x v="16"/>
    <n v="345"/>
    <n v="335"/>
    <x v="2"/>
    <n v="290"/>
    <x v="9"/>
    <n v="180"/>
    <n v="15"/>
    <x v="10"/>
    <n v="165"/>
    <n v="95"/>
    <x v="2"/>
    <n v="320"/>
    <x v="3"/>
    <n v="100"/>
    <x v="0"/>
    <n v="210"/>
  </r>
  <r>
    <x v="0"/>
    <x v="0"/>
    <x v="0"/>
    <x v="17"/>
    <n v="425"/>
    <n v="405"/>
    <x v="3"/>
    <n v="350"/>
    <x v="10"/>
    <n v="125"/>
    <n v="10"/>
    <x v="11"/>
    <n v="215"/>
    <n v="100"/>
    <x v="2"/>
    <n v="395"/>
    <x v="4"/>
    <n v="155"/>
    <x v="10"/>
    <n v="205"/>
  </r>
  <r>
    <x v="0"/>
    <x v="0"/>
    <x v="0"/>
    <x v="18"/>
    <n v="240"/>
    <n v="235"/>
    <x v="0"/>
    <n v="210"/>
    <x v="11"/>
    <n v="85"/>
    <n v="5"/>
    <x v="12"/>
    <n v="115"/>
    <n v="60"/>
    <x v="2"/>
    <n v="215"/>
    <x v="4"/>
    <n v="80"/>
    <x v="3"/>
    <n v="120"/>
  </r>
  <r>
    <x v="0"/>
    <x v="0"/>
    <x v="0"/>
    <x v="19"/>
    <n v="235"/>
    <n v="220"/>
    <x v="2"/>
    <n v="180"/>
    <x v="12"/>
    <n v="80"/>
    <n v="20"/>
    <x v="13"/>
    <n v="115"/>
    <n v="60"/>
    <x v="2"/>
    <n v="215"/>
    <x v="8"/>
    <n v="60"/>
    <x v="0"/>
    <n v="140"/>
  </r>
  <r>
    <x v="0"/>
    <x v="0"/>
    <x v="0"/>
    <x v="20"/>
    <n v="170"/>
    <n v="170"/>
    <x v="0"/>
    <n v="130"/>
    <x v="7"/>
    <n v="60"/>
    <n v="5"/>
    <x v="4"/>
    <n v="95"/>
    <n v="30"/>
    <x v="2"/>
    <n v="150"/>
    <x v="8"/>
    <n v="55"/>
    <x v="5"/>
    <n v="90"/>
  </r>
  <r>
    <x v="0"/>
    <x v="0"/>
    <x v="0"/>
    <x v="21"/>
    <n v="240"/>
    <n v="235"/>
    <x v="0"/>
    <n v="160"/>
    <x v="13"/>
    <n v="25"/>
    <n v="70"/>
    <x v="13"/>
    <n v="115"/>
    <n v="70"/>
    <x v="0"/>
    <n v="180"/>
    <x v="10"/>
    <n v="115"/>
    <x v="11"/>
    <n v="70"/>
  </r>
  <r>
    <x v="0"/>
    <x v="0"/>
    <x v="0"/>
    <x v="22"/>
    <n v="130"/>
    <n v="120"/>
    <x v="0"/>
    <n v="110"/>
    <x v="9"/>
    <n v="50"/>
    <n v="5"/>
    <x v="5"/>
    <n v="75"/>
    <n v="25"/>
    <x v="0"/>
    <n v="110"/>
    <x v="8"/>
    <n v="55"/>
    <x v="5"/>
    <n v="55"/>
  </r>
  <r>
    <x v="0"/>
    <x v="0"/>
    <x v="0"/>
    <x v="23"/>
    <n v="380"/>
    <n v="370"/>
    <x v="2"/>
    <n v="270"/>
    <x v="6"/>
    <n v="130"/>
    <n v="90"/>
    <x v="2"/>
    <n v="195"/>
    <n v="115"/>
    <x v="4"/>
    <n v="320"/>
    <x v="11"/>
    <n v="130"/>
    <x v="7"/>
    <n v="195"/>
  </r>
  <r>
    <x v="0"/>
    <x v="0"/>
    <x v="0"/>
    <x v="24"/>
    <n v="350"/>
    <n v="345"/>
    <x v="0"/>
    <n v="275"/>
    <x v="3"/>
    <n v="135"/>
    <n v="55"/>
    <x v="4"/>
    <n v="155"/>
    <n v="135"/>
    <x v="3"/>
    <n v="325"/>
    <x v="4"/>
    <n v="45"/>
    <x v="2"/>
    <n v="245"/>
  </r>
  <r>
    <x v="0"/>
    <x v="0"/>
    <x v="0"/>
    <x v="25"/>
    <n v="350"/>
    <n v="340"/>
    <x v="0"/>
    <n v="275"/>
    <x v="14"/>
    <n v="100"/>
    <n v="15"/>
    <x v="14"/>
    <n v="175"/>
    <n v="80"/>
    <x v="2"/>
    <n v="315"/>
    <x v="12"/>
    <n v="125"/>
    <x v="4"/>
    <n v="185"/>
  </r>
  <r>
    <x v="0"/>
    <x v="0"/>
    <x v="0"/>
    <x v="26"/>
    <n v="145"/>
    <n v="140"/>
    <x v="0"/>
    <n v="115"/>
    <x v="6"/>
    <n v="80"/>
    <n v="5"/>
    <x v="5"/>
    <n v="65"/>
    <n v="50"/>
    <x v="0"/>
    <n v="130"/>
    <x v="0"/>
    <n v="45"/>
    <x v="5"/>
    <n v="80"/>
  </r>
  <r>
    <x v="0"/>
    <x v="0"/>
    <x v="0"/>
    <x v="27"/>
    <n v="355"/>
    <n v="345"/>
    <x v="2"/>
    <n v="295"/>
    <x v="15"/>
    <n v="185"/>
    <n v="5"/>
    <x v="15"/>
    <n v="185"/>
    <n v="75"/>
    <x v="0"/>
    <n v="320"/>
    <x v="12"/>
    <n v="120"/>
    <x v="0"/>
    <n v="195"/>
  </r>
  <r>
    <x v="0"/>
    <x v="0"/>
    <x v="0"/>
    <x v="28"/>
    <n v="220"/>
    <n v="220"/>
    <x v="0"/>
    <n v="175"/>
    <x v="16"/>
    <n v="105"/>
    <n v="30"/>
    <x v="5"/>
    <n v="125"/>
    <n v="60"/>
    <x v="0"/>
    <n v="200"/>
    <x v="8"/>
    <n v="60"/>
    <x v="5"/>
    <n v="140"/>
  </r>
  <r>
    <x v="0"/>
    <x v="0"/>
    <x v="0"/>
    <x v="29"/>
    <n v="680"/>
    <n v="665"/>
    <x v="4"/>
    <n v="520"/>
    <x v="17"/>
    <n v="175"/>
    <n v="115"/>
    <x v="16"/>
    <n v="340"/>
    <n v="170"/>
    <x v="3"/>
    <n v="595"/>
    <x v="13"/>
    <n v="170"/>
    <x v="12"/>
    <n v="385"/>
  </r>
  <r>
    <x v="0"/>
    <x v="0"/>
    <x v="0"/>
    <x v="30"/>
    <n v="420"/>
    <n v="405"/>
    <x v="2"/>
    <n v="335"/>
    <x v="16"/>
    <n v="170"/>
    <n v="15"/>
    <x v="17"/>
    <n v="235"/>
    <n v="105"/>
    <x v="2"/>
    <n v="385"/>
    <x v="12"/>
    <n v="120"/>
    <x v="7"/>
    <n v="230"/>
  </r>
  <r>
    <x v="0"/>
    <x v="0"/>
    <x v="0"/>
    <x v="31"/>
    <n v="265"/>
    <n v="260"/>
    <x v="0"/>
    <n v="190"/>
    <x v="18"/>
    <n v="95"/>
    <n v="20"/>
    <x v="2"/>
    <n v="150"/>
    <n v="50"/>
    <x v="2"/>
    <n v="230"/>
    <x v="12"/>
    <n v="100"/>
    <x v="4"/>
    <n v="125"/>
  </r>
  <r>
    <x v="0"/>
    <x v="0"/>
    <x v="0"/>
    <x v="32"/>
    <n v="950"/>
    <n v="930"/>
    <x v="5"/>
    <n v="630"/>
    <x v="19"/>
    <n v="230"/>
    <n v="280"/>
    <x v="18"/>
    <n v="495"/>
    <n v="265"/>
    <x v="3"/>
    <n v="760"/>
    <x v="14"/>
    <n v="215"/>
    <x v="13"/>
    <n v="485"/>
  </r>
  <r>
    <x v="0"/>
    <x v="0"/>
    <x v="0"/>
    <x v="33"/>
    <n v="195"/>
    <n v="190"/>
    <x v="0"/>
    <n v="155"/>
    <x v="11"/>
    <n v="50"/>
    <n v="5"/>
    <x v="3"/>
    <n v="100"/>
    <n v="50"/>
    <x v="2"/>
    <n v="180"/>
    <x v="0"/>
    <n v="65"/>
    <x v="0"/>
    <n v="95"/>
  </r>
  <r>
    <x v="0"/>
    <x v="0"/>
    <x v="0"/>
    <x v="34"/>
    <n v="145"/>
    <n v="140"/>
    <x v="0"/>
    <n v="115"/>
    <x v="6"/>
    <n v="50"/>
    <n v="15"/>
    <x v="19"/>
    <n v="75"/>
    <n v="40"/>
    <x v="0"/>
    <n v="125"/>
    <x v="0"/>
    <n v="30"/>
    <x v="6"/>
    <n v="90"/>
  </r>
  <r>
    <x v="0"/>
    <x v="0"/>
    <x v="0"/>
    <x v="35"/>
    <n v="350"/>
    <n v="345"/>
    <x v="0"/>
    <n v="245"/>
    <x v="20"/>
    <n v="25"/>
    <n v="270"/>
    <x v="0"/>
    <n v="175"/>
    <n v="135"/>
    <x v="3"/>
    <n v="295"/>
    <x v="9"/>
    <n v="80"/>
    <x v="10"/>
    <n v="215"/>
  </r>
  <r>
    <x v="0"/>
    <x v="0"/>
    <x v="0"/>
    <x v="36"/>
    <n v="35"/>
    <n v="35"/>
    <x v="0"/>
    <n v="25"/>
    <x v="20"/>
    <n v="10"/>
    <n v="20"/>
    <x v="7"/>
    <n v="10"/>
    <n v="20"/>
    <x v="0"/>
    <n v="30"/>
    <x v="6"/>
    <n v="5"/>
    <x v="8"/>
    <n v="25"/>
  </r>
  <r>
    <x v="0"/>
    <x v="0"/>
    <x v="0"/>
    <x v="37"/>
    <n v="75"/>
    <n v="70"/>
    <x v="0"/>
    <n v="60"/>
    <x v="20"/>
    <n v="20"/>
    <n v="25"/>
    <x v="8"/>
    <n v="35"/>
    <n v="25"/>
    <x v="2"/>
    <n v="70"/>
    <x v="6"/>
    <n v="15"/>
    <x v="6"/>
    <n v="45"/>
  </r>
  <r>
    <x v="0"/>
    <x v="0"/>
    <x v="0"/>
    <x v="38"/>
    <n v="430"/>
    <n v="415"/>
    <x v="4"/>
    <n v="250"/>
    <x v="6"/>
    <n v="105"/>
    <n v="210"/>
    <x v="4"/>
    <n v="190"/>
    <n v="175"/>
    <x v="3"/>
    <n v="375"/>
    <x v="9"/>
    <n v="100"/>
    <x v="14"/>
    <n v="245"/>
  </r>
  <r>
    <x v="0"/>
    <x v="0"/>
    <x v="0"/>
    <x v="39"/>
    <n v="815"/>
    <n v="790"/>
    <x v="3"/>
    <n v="300"/>
    <x v="6"/>
    <n v="130"/>
    <n v="575"/>
    <x v="6"/>
    <n v="370"/>
    <n v="375"/>
    <x v="5"/>
    <n v="620"/>
    <x v="14"/>
    <n v="185"/>
    <x v="1"/>
    <n v="445"/>
  </r>
  <r>
    <x v="0"/>
    <x v="0"/>
    <x v="0"/>
    <x v="40"/>
    <n v="245"/>
    <n v="245"/>
    <x v="0"/>
    <n v="125"/>
    <x v="0"/>
    <n v="65"/>
    <n v="115"/>
    <x v="19"/>
    <n v="110"/>
    <n v="100"/>
    <x v="4"/>
    <n v="215"/>
    <x v="4"/>
    <n v="100"/>
    <x v="0"/>
    <n v="115"/>
  </r>
  <r>
    <x v="0"/>
    <x v="0"/>
    <x v="0"/>
    <x v="41"/>
    <n v="795"/>
    <n v="780"/>
    <x v="4"/>
    <n v="400"/>
    <x v="5"/>
    <n v="185"/>
    <n v="475"/>
    <x v="10"/>
    <n v="390"/>
    <n v="295"/>
    <x v="1"/>
    <n v="695"/>
    <x v="15"/>
    <n v="180"/>
    <x v="15"/>
    <n v="385"/>
  </r>
  <r>
    <x v="0"/>
    <x v="0"/>
    <x v="0"/>
    <x v="42"/>
    <n v="1160"/>
    <n v="1120"/>
    <x v="6"/>
    <n v="705"/>
    <x v="9"/>
    <n v="200"/>
    <n v="630"/>
    <x v="11"/>
    <n v="540"/>
    <n v="475"/>
    <x v="6"/>
    <n v="1010"/>
    <x v="16"/>
    <n v="220"/>
    <x v="16"/>
    <n v="680"/>
  </r>
  <r>
    <x v="0"/>
    <x v="0"/>
    <x v="0"/>
    <x v="43"/>
    <n v="295"/>
    <n v="290"/>
    <x v="2"/>
    <n v="235"/>
    <x v="21"/>
    <n v="80"/>
    <n v="5"/>
    <x v="12"/>
    <n v="160"/>
    <n v="60"/>
    <x v="2"/>
    <n v="270"/>
    <x v="4"/>
    <n v="85"/>
    <x v="3"/>
    <n v="170"/>
  </r>
  <r>
    <x v="0"/>
    <x v="0"/>
    <x v="0"/>
    <x v="44"/>
    <n v="415"/>
    <n v="400"/>
    <x v="4"/>
    <n v="310"/>
    <x v="14"/>
    <n v="170"/>
    <n v="20"/>
    <x v="14"/>
    <n v="220"/>
    <n v="95"/>
    <x v="4"/>
    <n v="370"/>
    <x v="5"/>
    <n v="95"/>
    <x v="10"/>
    <n v="225"/>
  </r>
  <r>
    <x v="0"/>
    <x v="0"/>
    <x v="0"/>
    <x v="45"/>
    <n v="155"/>
    <n v="150"/>
    <x v="0"/>
    <n v="110"/>
    <x v="0"/>
    <n v="65"/>
    <n v="10"/>
    <x v="5"/>
    <n v="80"/>
    <n v="45"/>
    <x v="0"/>
    <n v="130"/>
    <x v="8"/>
    <n v="25"/>
    <x v="5"/>
    <n v="100"/>
  </r>
  <r>
    <x v="0"/>
    <x v="0"/>
    <x v="0"/>
    <x v="46"/>
    <n v="190"/>
    <n v="190"/>
    <x v="0"/>
    <n v="155"/>
    <x v="0"/>
    <n v="70"/>
    <n v="15"/>
    <x v="3"/>
    <n v="90"/>
    <n v="60"/>
    <x v="2"/>
    <n v="180"/>
    <x v="0"/>
    <n v="35"/>
    <x v="0"/>
    <n v="125"/>
  </r>
  <r>
    <x v="0"/>
    <x v="0"/>
    <x v="0"/>
    <x v="47"/>
    <n v="160"/>
    <n v="150"/>
    <x v="2"/>
    <n v="130"/>
    <x v="7"/>
    <n v="60"/>
    <n v="5"/>
    <x v="4"/>
    <n v="75"/>
    <n v="40"/>
    <x v="0"/>
    <n v="140"/>
    <x v="8"/>
    <n v="45"/>
    <x v="3"/>
    <n v="80"/>
  </r>
  <r>
    <x v="0"/>
    <x v="0"/>
    <x v="0"/>
    <x v="48"/>
    <n v="440"/>
    <n v="425"/>
    <x v="4"/>
    <n v="350"/>
    <x v="22"/>
    <n v="100"/>
    <n v="40"/>
    <x v="20"/>
    <n v="220"/>
    <n v="95"/>
    <x v="0"/>
    <n v="390"/>
    <x v="17"/>
    <n v="185"/>
    <x v="17"/>
    <n v="185"/>
  </r>
  <r>
    <x v="0"/>
    <x v="0"/>
    <x v="0"/>
    <x v="49"/>
    <n v="250"/>
    <n v="235"/>
    <x v="2"/>
    <n v="205"/>
    <x v="23"/>
    <n v="80"/>
    <n v="20"/>
    <x v="13"/>
    <n v="125"/>
    <n v="70"/>
    <x v="0"/>
    <n v="230"/>
    <x v="8"/>
    <n v="70"/>
    <x v="3"/>
    <n v="130"/>
  </r>
  <r>
    <x v="0"/>
    <x v="0"/>
    <x v="0"/>
    <x v="50"/>
    <n v="240"/>
    <n v="240"/>
    <x v="0"/>
    <n v="180"/>
    <x v="16"/>
    <n v="110"/>
    <n v="30"/>
    <x v="21"/>
    <n v="140"/>
    <n v="45"/>
    <x v="2"/>
    <n v="205"/>
    <x v="2"/>
    <n v="70"/>
    <x v="2"/>
    <n v="125"/>
  </r>
  <r>
    <x v="0"/>
    <x v="0"/>
    <x v="0"/>
    <x v="51"/>
    <n v="35"/>
    <n v="35"/>
    <x v="7"/>
    <n v="35"/>
    <x v="4"/>
    <n v="5"/>
    <n v="0"/>
    <x v="7"/>
    <n v="20"/>
    <n v="10"/>
    <x v="0"/>
    <n v="35"/>
    <x v="6"/>
    <n v="20"/>
    <x v="6"/>
    <n v="5"/>
  </r>
  <r>
    <x v="0"/>
    <x v="0"/>
    <x v="0"/>
    <x v="52"/>
    <n v="45"/>
    <n v="45"/>
    <x v="0"/>
    <n v="40"/>
    <x v="24"/>
    <n v="20"/>
    <n v="15"/>
    <x v="0"/>
    <n v="15"/>
    <n v="15"/>
    <x v="0"/>
    <n v="35"/>
    <x v="7"/>
    <n v="10"/>
    <x v="8"/>
    <n v="25"/>
  </r>
  <r>
    <x v="0"/>
    <x v="0"/>
    <x v="0"/>
    <x v="53"/>
    <n v="225"/>
    <n v="220"/>
    <x v="0"/>
    <n v="170"/>
    <x v="25"/>
    <n v="75"/>
    <n v="55"/>
    <x v="3"/>
    <n v="115"/>
    <n v="65"/>
    <x v="0"/>
    <n v="210"/>
    <x v="0"/>
    <n v="55"/>
    <x v="4"/>
    <n v="135"/>
  </r>
  <r>
    <x v="0"/>
    <x v="0"/>
    <x v="0"/>
    <x v="54"/>
    <n v="385"/>
    <n v="380"/>
    <x v="0"/>
    <n v="300"/>
    <x v="18"/>
    <n v="140"/>
    <n v="100"/>
    <x v="21"/>
    <n v="205"/>
    <n v="120"/>
    <x v="7"/>
    <n v="340"/>
    <x v="5"/>
    <n v="85"/>
    <x v="10"/>
    <n v="245"/>
  </r>
  <r>
    <x v="0"/>
    <x v="0"/>
    <x v="0"/>
    <x v="55"/>
    <n v="685"/>
    <n v="675"/>
    <x v="2"/>
    <n v="500"/>
    <x v="13"/>
    <n v="180"/>
    <n v="185"/>
    <x v="22"/>
    <n v="355"/>
    <n v="205"/>
    <x v="3"/>
    <n v="580"/>
    <x v="18"/>
    <n v="200"/>
    <x v="18"/>
    <n v="360"/>
  </r>
  <r>
    <x v="0"/>
    <x v="0"/>
    <x v="0"/>
    <x v="56"/>
    <n v="460"/>
    <n v="445"/>
    <x v="4"/>
    <n v="375"/>
    <x v="11"/>
    <n v="175"/>
    <n v="40"/>
    <x v="11"/>
    <n v="225"/>
    <n v="125"/>
    <x v="4"/>
    <n v="415"/>
    <x v="5"/>
    <n v="110"/>
    <x v="2"/>
    <n v="285"/>
  </r>
  <r>
    <x v="0"/>
    <x v="0"/>
    <x v="0"/>
    <x v="57"/>
    <n v="135"/>
    <n v="130"/>
    <x v="0"/>
    <n v="120"/>
    <x v="21"/>
    <n v="20"/>
    <n v="5"/>
    <x v="5"/>
    <n v="80"/>
    <n v="25"/>
    <x v="0"/>
    <n v="120"/>
    <x v="7"/>
    <n v="85"/>
    <x v="5"/>
    <n v="30"/>
  </r>
  <r>
    <x v="0"/>
    <x v="0"/>
    <x v="0"/>
    <x v="58"/>
    <n v="265"/>
    <n v="255"/>
    <x v="2"/>
    <n v="215"/>
    <x v="23"/>
    <n v="75"/>
    <n v="25"/>
    <x v="2"/>
    <n v="115"/>
    <n v="80"/>
    <x v="2"/>
    <n v="245"/>
    <x v="8"/>
    <n v="75"/>
    <x v="0"/>
    <n v="160"/>
  </r>
  <r>
    <x v="0"/>
    <x v="0"/>
    <x v="0"/>
    <x v="59"/>
    <n v="220"/>
    <n v="215"/>
    <x v="0"/>
    <n v="185"/>
    <x v="11"/>
    <n v="80"/>
    <n v="10"/>
    <x v="13"/>
    <n v="120"/>
    <n v="45"/>
    <x v="0"/>
    <n v="195"/>
    <x v="3"/>
    <n v="90"/>
    <x v="0"/>
    <n v="95"/>
  </r>
  <r>
    <x v="0"/>
    <x v="0"/>
    <x v="0"/>
    <x v="60"/>
    <n v="180"/>
    <n v="180"/>
    <x v="0"/>
    <n v="140"/>
    <x v="3"/>
    <n v="90"/>
    <n v="20"/>
    <x v="13"/>
    <n v="95"/>
    <n v="40"/>
    <x v="0"/>
    <n v="160"/>
    <x v="8"/>
    <n v="65"/>
    <x v="3"/>
    <n v="90"/>
  </r>
  <r>
    <x v="0"/>
    <x v="0"/>
    <x v="0"/>
    <x v="61"/>
    <n v="170"/>
    <n v="170"/>
    <x v="0"/>
    <n v="150"/>
    <x v="23"/>
    <n v="70"/>
    <n v="5"/>
    <x v="13"/>
    <n v="85"/>
    <n v="30"/>
    <x v="0"/>
    <n v="160"/>
    <x v="7"/>
    <n v="80"/>
    <x v="5"/>
    <n v="70"/>
  </r>
  <r>
    <x v="0"/>
    <x v="0"/>
    <x v="0"/>
    <x v="62"/>
    <n v="280"/>
    <n v="270"/>
    <x v="2"/>
    <n v="210"/>
    <x v="16"/>
    <n v="100"/>
    <n v="15"/>
    <x v="21"/>
    <n v="155"/>
    <n v="75"/>
    <x v="2"/>
    <n v="245"/>
    <x v="12"/>
    <n v="105"/>
    <x v="3"/>
    <n v="145"/>
  </r>
  <r>
    <x v="0"/>
    <x v="0"/>
    <x v="0"/>
    <x v="63"/>
    <n v="60"/>
    <n v="60"/>
    <x v="7"/>
    <n v="50"/>
    <x v="0"/>
    <n v="15"/>
    <n v="5"/>
    <x v="8"/>
    <n v="35"/>
    <n v="15"/>
    <x v="0"/>
    <n v="55"/>
    <x v="6"/>
    <n v="15"/>
    <x v="6"/>
    <n v="35"/>
  </r>
  <r>
    <x v="0"/>
    <x v="0"/>
    <x v="0"/>
    <x v="64"/>
    <n v="100"/>
    <n v="95"/>
    <x v="0"/>
    <n v="80"/>
    <x v="6"/>
    <n v="40"/>
    <n v="5"/>
    <x v="0"/>
    <n v="55"/>
    <n v="20"/>
    <x v="0"/>
    <n v="90"/>
    <x v="7"/>
    <n v="35"/>
    <x v="6"/>
    <n v="50"/>
  </r>
  <r>
    <x v="0"/>
    <x v="0"/>
    <x v="0"/>
    <x v="65"/>
    <n v="240"/>
    <n v="235"/>
    <x v="2"/>
    <n v="185"/>
    <x v="6"/>
    <n v="105"/>
    <n v="20"/>
    <x v="21"/>
    <n v="105"/>
    <n v="80"/>
    <x v="2"/>
    <n v="215"/>
    <x v="3"/>
    <n v="40"/>
    <x v="0"/>
    <n v="165"/>
  </r>
  <r>
    <x v="0"/>
    <x v="0"/>
    <x v="0"/>
    <x v="66"/>
    <n v="45"/>
    <n v="45"/>
    <x v="7"/>
    <n v="35"/>
    <x v="20"/>
    <n v="10"/>
    <n v="20"/>
    <x v="7"/>
    <n v="25"/>
    <n v="10"/>
    <x v="0"/>
    <n v="40"/>
    <x v="6"/>
    <n v="10"/>
    <x v="8"/>
    <n v="25"/>
  </r>
  <r>
    <x v="0"/>
    <x v="0"/>
    <x v="0"/>
    <x v="67"/>
    <n v="485"/>
    <n v="475"/>
    <x v="2"/>
    <n v="345"/>
    <x v="26"/>
    <n v="100"/>
    <n v="150"/>
    <x v="23"/>
    <n v="260"/>
    <n v="140"/>
    <x v="4"/>
    <n v="425"/>
    <x v="10"/>
    <n v="145"/>
    <x v="14"/>
    <n v="245"/>
  </r>
  <r>
    <x v="0"/>
    <x v="0"/>
    <x v="0"/>
    <x v="68"/>
    <n v="85"/>
    <n v="85"/>
    <x v="0"/>
    <n v="70"/>
    <x v="6"/>
    <n v="25"/>
    <n v="25"/>
    <x v="7"/>
    <n v="40"/>
    <n v="35"/>
    <x v="0"/>
    <n v="75"/>
    <x v="7"/>
    <n v="15"/>
    <x v="5"/>
    <n v="50"/>
  </r>
  <r>
    <x v="0"/>
    <x v="0"/>
    <x v="0"/>
    <x v="69"/>
    <n v="60"/>
    <n v="55"/>
    <x v="0"/>
    <n v="50"/>
    <x v="20"/>
    <n v="15"/>
    <n v="20"/>
    <x v="7"/>
    <n v="20"/>
    <n v="20"/>
    <x v="2"/>
    <n v="55"/>
    <x v="6"/>
    <n v="10"/>
    <x v="8"/>
    <n v="45"/>
  </r>
  <r>
    <x v="0"/>
    <x v="0"/>
    <x v="0"/>
    <x v="70"/>
    <n v="465"/>
    <n v="450"/>
    <x v="4"/>
    <n v="255"/>
    <x v="0"/>
    <n v="100"/>
    <n v="280"/>
    <x v="6"/>
    <n v="195"/>
    <n v="215"/>
    <x v="3"/>
    <n v="375"/>
    <x v="19"/>
    <n v="75"/>
    <x v="12"/>
    <n v="285"/>
  </r>
  <r>
    <x v="0"/>
    <x v="0"/>
    <x v="0"/>
    <x v="71"/>
    <n v="75"/>
    <n v="70"/>
    <x v="0"/>
    <n v="55"/>
    <x v="24"/>
    <n v="25"/>
    <n v="35"/>
    <x v="8"/>
    <n v="25"/>
    <n v="30"/>
    <x v="0"/>
    <n v="65"/>
    <x v="7"/>
    <n v="15"/>
    <x v="0"/>
    <n v="40"/>
  </r>
  <r>
    <x v="0"/>
    <x v="0"/>
    <x v="0"/>
    <x v="72"/>
    <n v="30"/>
    <n v="30"/>
    <x v="0"/>
    <n v="25"/>
    <x v="20"/>
    <n v="10"/>
    <n v="15"/>
    <x v="7"/>
    <n v="10"/>
    <n v="15"/>
    <x v="0"/>
    <n v="30"/>
    <x v="6"/>
    <n v="5"/>
    <x v="8"/>
    <n v="25"/>
  </r>
  <r>
    <x v="0"/>
    <x v="0"/>
    <x v="0"/>
    <x v="73"/>
    <n v="25"/>
    <n v="25"/>
    <x v="0"/>
    <n v="20"/>
    <x v="20"/>
    <n v="10"/>
    <n v="5"/>
    <x v="7"/>
    <n v="5"/>
    <n v="10"/>
    <x v="0"/>
    <n v="20"/>
    <x v="6"/>
    <n v="5"/>
    <x v="19"/>
    <n v="20"/>
  </r>
  <r>
    <x v="0"/>
    <x v="0"/>
    <x v="0"/>
    <x v="74"/>
    <n v="385"/>
    <n v="375"/>
    <x v="0"/>
    <n v="270"/>
    <x v="23"/>
    <n v="85"/>
    <n v="105"/>
    <x v="13"/>
    <n v="210"/>
    <n v="105"/>
    <x v="4"/>
    <n v="340"/>
    <x v="2"/>
    <n v="100"/>
    <x v="11"/>
    <n v="210"/>
  </r>
  <r>
    <x v="0"/>
    <x v="0"/>
    <x v="0"/>
    <x v="75"/>
    <n v="295"/>
    <n v="290"/>
    <x v="0"/>
    <n v="245"/>
    <x v="23"/>
    <n v="95"/>
    <n v="45"/>
    <x v="21"/>
    <n v="160"/>
    <n v="85"/>
    <x v="2"/>
    <n v="270"/>
    <x v="3"/>
    <n v="85"/>
    <x v="4"/>
    <n v="160"/>
  </r>
  <r>
    <x v="0"/>
    <x v="0"/>
    <x v="0"/>
    <x v="76"/>
    <n v="365"/>
    <n v="350"/>
    <x v="4"/>
    <n v="175"/>
    <x v="6"/>
    <n v="60"/>
    <n v="230"/>
    <x v="5"/>
    <n v="165"/>
    <n v="165"/>
    <x v="2"/>
    <n v="305"/>
    <x v="10"/>
    <n v="85"/>
    <x v="20"/>
    <n v="185"/>
  </r>
  <r>
    <x v="0"/>
    <x v="0"/>
    <x v="0"/>
    <x v="77"/>
    <n v="30"/>
    <n v="25"/>
    <x v="0"/>
    <n v="20"/>
    <x v="20"/>
    <n v="10"/>
    <n v="10"/>
    <x v="7"/>
    <n v="10"/>
    <n v="15"/>
    <x v="0"/>
    <n v="30"/>
    <x v="6"/>
    <n v="5"/>
    <x v="8"/>
    <n v="25"/>
  </r>
  <r>
    <x v="0"/>
    <x v="0"/>
    <x v="0"/>
    <x v="78"/>
    <n v="750"/>
    <n v="735"/>
    <x v="4"/>
    <n v="320"/>
    <x v="2"/>
    <n v="135"/>
    <n v="530"/>
    <x v="21"/>
    <n v="365"/>
    <n v="300"/>
    <x v="8"/>
    <n v="555"/>
    <x v="20"/>
    <n v="200"/>
    <x v="21"/>
    <n v="375"/>
  </r>
  <r>
    <x v="0"/>
    <x v="0"/>
    <x v="0"/>
    <x v="79"/>
    <n v="40"/>
    <n v="40"/>
    <x v="0"/>
    <n v="35"/>
    <x v="20"/>
    <n v="10"/>
    <n v="10"/>
    <x v="7"/>
    <n v="20"/>
    <n v="15"/>
    <x v="0"/>
    <n v="35"/>
    <x v="6"/>
    <n v="10"/>
    <x v="8"/>
    <n v="20"/>
  </r>
  <r>
    <x v="0"/>
    <x v="0"/>
    <x v="0"/>
    <x v="80"/>
    <n v="345"/>
    <n v="335"/>
    <x v="0"/>
    <n v="190"/>
    <x v="12"/>
    <n v="110"/>
    <n v="125"/>
    <x v="17"/>
    <n v="175"/>
    <n v="90"/>
    <x v="0"/>
    <n v="270"/>
    <x v="21"/>
    <n v="155"/>
    <x v="3"/>
    <n v="155"/>
  </r>
  <r>
    <x v="0"/>
    <x v="0"/>
    <x v="0"/>
    <x v="81"/>
    <n v="490"/>
    <n v="480"/>
    <x v="2"/>
    <n v="405"/>
    <x v="27"/>
    <n v="95"/>
    <n v="40"/>
    <x v="24"/>
    <n v="240"/>
    <n v="110"/>
    <x v="7"/>
    <n v="455"/>
    <x v="12"/>
    <n v="145"/>
    <x v="17"/>
    <n v="265"/>
  </r>
  <r>
    <x v="0"/>
    <x v="0"/>
    <x v="0"/>
    <x v="82"/>
    <n v="30"/>
    <n v="25"/>
    <x v="0"/>
    <n v="20"/>
    <x v="20"/>
    <n v="5"/>
    <n v="10"/>
    <x v="7"/>
    <n v="10"/>
    <n v="10"/>
    <x v="0"/>
    <n v="25"/>
    <x v="6"/>
    <n v="5"/>
    <x v="8"/>
    <n v="15"/>
  </r>
  <r>
    <x v="0"/>
    <x v="0"/>
    <x v="0"/>
    <x v="83"/>
    <n v="120"/>
    <n v="120"/>
    <x v="0"/>
    <n v="95"/>
    <x v="5"/>
    <n v="55"/>
    <n v="5"/>
    <x v="19"/>
    <n v="65"/>
    <n v="30"/>
    <x v="0"/>
    <n v="110"/>
    <x v="7"/>
    <n v="25"/>
    <x v="5"/>
    <n v="75"/>
  </r>
  <r>
    <x v="0"/>
    <x v="0"/>
    <x v="0"/>
    <x v="84"/>
    <n v="245"/>
    <n v="235"/>
    <x v="2"/>
    <n v="195"/>
    <x v="12"/>
    <n v="105"/>
    <n v="10"/>
    <x v="23"/>
    <n v="135"/>
    <n v="40"/>
    <x v="0"/>
    <n v="220"/>
    <x v="8"/>
    <n v="85"/>
    <x v="3"/>
    <n v="125"/>
  </r>
  <r>
    <x v="0"/>
    <x v="0"/>
    <x v="0"/>
    <x v="85"/>
    <n v="55"/>
    <n v="55"/>
    <x v="0"/>
    <n v="50"/>
    <x v="18"/>
    <n v="10"/>
    <n v="0"/>
    <x v="8"/>
    <n v="30"/>
    <n v="15"/>
    <x v="0"/>
    <n v="50"/>
    <x v="7"/>
    <n v="20"/>
    <x v="8"/>
    <n v="30"/>
  </r>
  <r>
    <x v="0"/>
    <x v="0"/>
    <x v="0"/>
    <x v="86"/>
    <n v="130"/>
    <n v="130"/>
    <x v="0"/>
    <n v="115"/>
    <x v="12"/>
    <n v="30"/>
    <n v="5"/>
    <x v="6"/>
    <n v="65"/>
    <n v="30"/>
    <x v="0"/>
    <n v="120"/>
    <x v="7"/>
    <n v="70"/>
    <x v="6"/>
    <n v="50"/>
  </r>
  <r>
    <x v="0"/>
    <x v="0"/>
    <x v="0"/>
    <x v="87"/>
    <n v="185"/>
    <n v="180"/>
    <x v="0"/>
    <n v="155"/>
    <x v="18"/>
    <n v="65"/>
    <n v="5"/>
    <x v="21"/>
    <n v="95"/>
    <n v="40"/>
    <x v="0"/>
    <n v="170"/>
    <x v="0"/>
    <n v="70"/>
    <x v="0"/>
    <n v="85"/>
  </r>
  <r>
    <x v="0"/>
    <x v="0"/>
    <x v="0"/>
    <x v="88"/>
    <n v="540"/>
    <n v="525"/>
    <x v="4"/>
    <n v="420"/>
    <x v="28"/>
    <n v="200"/>
    <n v="15"/>
    <x v="25"/>
    <n v="285"/>
    <n v="135"/>
    <x v="2"/>
    <n v="475"/>
    <x v="11"/>
    <n v="160"/>
    <x v="22"/>
    <n v="290"/>
  </r>
  <r>
    <x v="1"/>
    <x v="1"/>
    <x v="1"/>
    <x v="89"/>
    <n v="25135"/>
    <n v="24440"/>
    <x v="8"/>
    <n v="17900"/>
    <x v="29"/>
    <n v="7340"/>
    <n v="6155"/>
    <x v="26"/>
    <n v="12530"/>
    <n v="7590"/>
    <x v="9"/>
    <n v="21860"/>
    <x v="22"/>
    <n v="7035"/>
    <x v="23"/>
    <n v="135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81166B-85E7-4EDB-A08B-12F2EC47D36D}" name="PivotTable2" cacheId="1" applyNumberFormats="0" applyBorderFormats="0" applyFontFormats="0" applyPatternFormats="0" applyAlignmentFormats="0" applyWidthHeightFormats="1" dataCaption="Values" grandTotalCaption="National Total" updatedVersion="8" minRefreshableVersion="3" useAutoFormatting="1" rowGrandTotals="0" colGrandTotals="0" itemPrintTitles="1" createdVersion="8" indent="0" outline="1" outlineData="1" multipleFieldFilters="0" rowHeaderCaption="Employment Region" fieldListSortAscending="1">
  <location ref="B13:R65" firstHeaderRow="0" firstDataRow="1" firstDataCol="1"/>
  <pivotFields count="20">
    <pivotField showAll="0"/>
    <pivotField showAll="0"/>
    <pivotField showAll="0"/>
    <pivotField axis="axisRow"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h="1" x="47"/>
        <item x="48"/>
        <item x="49"/>
        <item x="50"/>
        <item x="51"/>
        <item n="National Total" x="5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3"/>
  </rowFields>
  <rowItems count="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8"/>
    </i>
    <i>
      <x v="49"/>
    </i>
    <i>
      <x v="50"/>
    </i>
    <i>
      <x v="51"/>
    </i>
    <i>
      <x v="52"/>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Total Caseload " fld="4" baseField="3" baseItem="8"/>
    <dataField name="Female " fld="5" baseField="3" baseItem="8"/>
    <dataField name="Male " fld="6" baseField="3" baseItem="8"/>
    <dataField name="Single Parent " fld="7" baseField="3" baseItem="52"/>
    <dataField name="Indigenous " fld="8" baseField="3" baseItem="52"/>
    <dataField name="People with Disability " fld="9" baseField="3" baseItem="52"/>
    <dataField name="CALD and/or Refugee " fld="10" baseField="3" baseItem="12"/>
    <dataField name="Age Under 25 Years " fld="11" baseField="3" baseItem="52"/>
    <dataField name="Age 25-34 Years " fld="12" baseField="3" baseItem="52"/>
    <dataField name="Age 35-44 Years " fld="13" baseField="3" baseItem="52"/>
    <dataField name="Age 45+ Years " fld="14" baseField="3" baseItem="12"/>
    <dataField name="Parenting Payment " fld="15" baseField="3" baseItem="52"/>
    <dataField name="Other payment/Allowance " fld="16" baseField="3" baseItem="12"/>
    <dataField name="Education - Less than Year 12 " fld="17" baseField="3" baseItem="52"/>
    <dataField name="Education - Completed Year 12 " fld="18" baseField="3" baseItem="52"/>
    <dataField name="Education - Non-School Qualification " fld="19" baseField="3" baseItem="52"/>
  </dataFields>
  <formats count="10">
    <format dxfId="54">
      <pivotArea outline="0" collapsedLevelsAreSubtotals="1" fieldPosition="0"/>
    </format>
    <format dxfId="53">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8"/>
            <x v="49"/>
            <x v="50"/>
          </reference>
        </references>
      </pivotArea>
    </format>
    <format dxfId="52">
      <pivotArea dataOnly="0" labelOnly="1" fieldPosition="0">
        <references count="1">
          <reference field="3" count="2">
            <x v="51"/>
            <x v="52"/>
          </reference>
        </references>
      </pivotArea>
    </format>
    <format dxfId="51">
      <pivotArea collapsedLevelsAreSubtotals="1" fieldPosition="0">
        <references count="1">
          <reference field="3" count="1">
            <x v="52"/>
          </reference>
        </references>
      </pivotArea>
    </format>
    <format dxfId="50">
      <pivotArea collapsedLevelsAreSubtotals="1" fieldPosition="0">
        <references count="1">
          <reference field="3" count="1">
            <x v="52"/>
          </reference>
        </references>
      </pivotArea>
    </format>
    <format dxfId="49">
      <pivotArea dataOnly="0" labelOnly="1" fieldPosition="0">
        <references count="1">
          <reference field="3" count="1">
            <x v="52"/>
          </reference>
        </references>
      </pivotArea>
    </format>
    <format dxfId="48">
      <pivotArea collapsedLevelsAreSubtotals="1" fieldPosition="0">
        <references count="1">
          <reference field="3" count="21">
            <x v="12"/>
            <x v="13"/>
            <x v="14"/>
            <x v="15"/>
            <x v="16"/>
            <x v="17"/>
            <x v="18"/>
            <x v="19"/>
            <x v="20"/>
            <x v="21"/>
            <x v="22"/>
            <x v="23"/>
            <x v="24"/>
            <x v="25"/>
            <x v="26"/>
            <x v="27"/>
            <x v="28"/>
            <x v="29"/>
            <x v="30"/>
            <x v="31"/>
            <x v="32"/>
          </reference>
        </references>
      </pivotArea>
    </format>
    <format dxfId="47">
      <pivotArea collapsedLevelsAreSubtotals="1" fieldPosition="0">
        <references count="2">
          <reference field="4294967294" count="14" selected="0">
            <x v="0"/>
            <x v="1"/>
            <x v="2"/>
            <x v="3"/>
            <x v="4"/>
            <x v="5"/>
            <x v="6"/>
            <x v="7"/>
            <x v="8"/>
            <x v="9"/>
            <x v="10"/>
            <x v="11"/>
            <x v="12"/>
            <x v="13"/>
          </reference>
          <reference field="3" count="12">
            <x v="0"/>
            <x v="1"/>
            <x v="2"/>
            <x v="3"/>
            <x v="4"/>
            <x v="5"/>
            <x v="6"/>
            <x v="7"/>
            <x v="8"/>
            <x v="9"/>
            <x v="10"/>
            <x v="11"/>
          </reference>
        </references>
      </pivotArea>
    </format>
    <format dxfId="46">
      <pivotArea collapsedLevelsAreSubtotals="1" fieldPosition="0">
        <references count="2">
          <reference field="4294967294" count="2" selected="0">
            <x v="14"/>
            <x v="15"/>
          </reference>
          <reference field="3" count="12">
            <x v="0"/>
            <x v="1"/>
            <x v="2"/>
            <x v="3"/>
            <x v="4"/>
            <x v="5"/>
            <x v="6"/>
            <x v="7"/>
            <x v="8"/>
            <x v="9"/>
            <x v="10"/>
            <x v="11"/>
          </reference>
        </references>
      </pivotArea>
    </format>
    <format dxfId="45">
      <pivotArea collapsedLevelsAreSubtotals="1" fieldPosition="0">
        <references count="2">
          <reference field="4294967294" count="8" selected="0">
            <x v="0"/>
            <x v="1"/>
            <x v="2"/>
            <x v="3"/>
            <x v="4"/>
            <x v="5"/>
            <x v="6"/>
            <x v="7"/>
          </reference>
          <reference field="3" count="1">
            <x v="5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tag="9f1889f1-e95e-4911-aa68-945b3db7389e" updatedVersion="8" minRefreshableVersion="3" useAutoFormatting="1" rowGrandTotals="0" colGrandTotals="0" itemPrintTitles="1" createdVersion="8" indent="0" outline="1" outlineData="1" multipleFieldFilters="0" rowHeaderCaption="State">
  <location ref="B14:V23" firstHeaderRow="0" firstDataRow="1" firstDataCol="1"/>
  <pivotFields count="21">
    <pivotField axis="axisRow" allDrilled="1" subtotalTop="0" showAll="0" defaultSubtotal="0" defaultAttributeDrillState="1">
      <items count="9">
        <item s="1" x="1"/>
        <item s="1" x="2"/>
        <item s="1" x="3"/>
        <item s="1" x="4"/>
        <item s="1" x="5"/>
        <item s="1" x="6"/>
        <item s="1" x="7"/>
        <item s="1" x="8"/>
        <item n="National Total" s="1"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14" baseField="0" baseItem="0"/>
    <dataField name="Carer Payment" fld="15" baseField="0" baseItem="0"/>
    <dataField name="Special Benefit" fld="16" baseField="0" baseItem="0"/>
    <dataField name="Other Allowance" fld="17" baseField="0" baseItem="0"/>
    <dataField name="Education - Less than Year 12" fld="18" baseField="0" baseItem="0"/>
    <dataField name="Education - Completed Year 12" fld="19" baseField="0" baseItem="0"/>
    <dataField name="Education - Non-School Qualification" fld="20" baseField="0" baseItem="0"/>
  </dataFields>
  <formats count="25">
    <format dxfId="44">
      <pivotArea outline="0" collapsedLevelsAreSubtotals="1" fieldPosition="0"/>
    </format>
    <format dxfId="43">
      <pivotArea collapsedLevelsAreSubtotals="1" fieldPosition="0">
        <references count="1">
          <reference field="0" count="1">
            <x v="8"/>
          </reference>
        </references>
      </pivotArea>
    </format>
    <format dxfId="42">
      <pivotArea dataOnly="0" labelOnly="1" fieldPosition="0">
        <references count="1">
          <reference field="0" count="1">
            <x v="8"/>
          </reference>
        </references>
      </pivotArea>
    </format>
    <format dxfId="41">
      <pivotArea collapsedLevelsAreSubtotals="1" fieldPosition="0">
        <references count="1">
          <reference field="0" count="1">
            <x v="8"/>
          </reference>
        </references>
      </pivotArea>
    </format>
    <format dxfId="40">
      <pivotArea dataOnly="0" labelOnly="1" fieldPosition="0">
        <references count="1">
          <reference field="0" count="1">
            <x v="8"/>
          </reference>
        </references>
      </pivotArea>
    </format>
    <format dxfId="39">
      <pivotArea collapsedLevelsAreSubtotals="1" fieldPosition="0">
        <references count="1">
          <reference field="0" count="1">
            <x v="8"/>
          </reference>
        </references>
      </pivotArea>
    </format>
    <format dxfId="38">
      <pivotArea dataOnly="0" labelOnly="1" fieldPosition="0">
        <references count="1">
          <reference field="0" count="1">
            <x v="8"/>
          </reference>
        </references>
      </pivotArea>
    </format>
    <format dxfId="37">
      <pivotArea collapsedLevelsAreSubtotals="1" fieldPosition="0">
        <references count="1">
          <reference field="0" count="1">
            <x v="8"/>
          </reference>
        </references>
      </pivotArea>
    </format>
    <format dxfId="36">
      <pivotArea dataOnly="0" labelOnly="1" fieldPosition="0">
        <references count="1">
          <reference field="0" count="1">
            <x v="8"/>
          </reference>
        </references>
      </pivotArea>
    </format>
    <format dxfId="35">
      <pivotArea collapsedLevelsAreSubtotals="1" fieldPosition="0">
        <references count="1">
          <reference field="0" count="1">
            <x v="8"/>
          </reference>
        </references>
      </pivotArea>
    </format>
    <format dxfId="34">
      <pivotArea type="all" dataOnly="0" outline="0" fieldPosition="0"/>
    </format>
    <format dxfId="33">
      <pivotArea outline="0" collapsedLevelsAreSubtotals="1" fieldPosition="0"/>
    </format>
    <format dxfId="32">
      <pivotArea field="0" type="button" dataOnly="0" labelOnly="1" outline="0" axis="axisRow" fieldPosition="0"/>
    </format>
    <format dxfId="31">
      <pivotArea dataOnly="0" labelOnly="1" fieldPosition="0">
        <references count="1">
          <reference field="0" count="0"/>
        </references>
      </pivotArea>
    </format>
    <format dxfId="30">
      <pivotArea dataOnly="0" labelOnly="1" outline="0" fieldPosition="0">
        <references count="1">
          <reference field="4294967294" count="20">
            <x v="0"/>
            <x v="1"/>
            <x v="2"/>
            <x v="3"/>
            <x v="4"/>
            <x v="5"/>
            <x v="6"/>
            <x v="7"/>
            <x v="8"/>
            <x v="9"/>
            <x v="10"/>
            <x v="11"/>
            <x v="12"/>
            <x v="13"/>
            <x v="14"/>
            <x v="15"/>
            <x v="16"/>
            <x v="17"/>
            <x v="18"/>
            <x v="19"/>
          </reference>
        </references>
      </pivotArea>
    </format>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fieldPosition="0">
        <references count="1">
          <reference field="0" count="0"/>
        </references>
      </pivotArea>
    </format>
    <format dxfId="25">
      <pivotArea dataOnly="0" labelOnly="1" outline="0" fieldPosition="0">
        <references count="1">
          <reference field="4294967294" count="20">
            <x v="0"/>
            <x v="1"/>
            <x v="2"/>
            <x v="3"/>
            <x v="4"/>
            <x v="5"/>
            <x v="6"/>
            <x v="7"/>
            <x v="8"/>
            <x v="9"/>
            <x v="10"/>
            <x v="11"/>
            <x v="12"/>
            <x v="13"/>
            <x v="14"/>
            <x v="15"/>
            <x v="16"/>
            <x v="17"/>
            <x v="18"/>
            <x v="19"/>
          </reference>
        </references>
      </pivotArea>
    </format>
    <format dxfId="24">
      <pivotArea field="0" type="button" dataOnly="0" labelOnly="1" outline="0" axis="axisRow" fieldPosition="0"/>
    </format>
    <format dxfId="23">
      <pivotArea dataOnly="0" labelOnly="1" outline="0" fieldPosition="0">
        <references count="1">
          <reference field="4294967294" count="20">
            <x v="0"/>
            <x v="1"/>
            <x v="2"/>
            <x v="3"/>
            <x v="4"/>
            <x v="5"/>
            <x v="6"/>
            <x v="7"/>
            <x v="8"/>
            <x v="9"/>
            <x v="10"/>
            <x v="11"/>
            <x v="12"/>
            <x v="13"/>
            <x v="14"/>
            <x v="15"/>
            <x v="16"/>
            <x v="17"/>
            <x v="18"/>
            <x v="19"/>
          </reference>
        </references>
      </pivotArea>
    </format>
    <format dxfId="22">
      <pivotArea collapsedLevelsAreSubtotals="1" fieldPosition="0">
        <references count="1">
          <reference field="0" count="1">
            <x v="8"/>
          </reference>
        </references>
      </pivotArea>
    </format>
    <format dxfId="21">
      <pivotArea dataOnly="0" labelOnly="1" fieldPosition="0">
        <references count="1">
          <reference field="0" count="1">
            <x v="8"/>
          </reference>
        </references>
      </pivotArea>
    </format>
    <format dxfId="20">
      <pivotArea outline="0" collapsedLevelsAreSubtotals="1" fieldPosition="0"/>
    </format>
  </formats>
  <pivotHierarchies count="9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37FC74-DCB5-4F46-B744-6371BF710FD2}" name="PivotTable1" cacheId="2"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istical Area Level 4 (SA4)" fieldListSortAscending="1">
  <location ref="B13:R102" firstHeaderRow="0" firstDataRow="1" firstDataCol="1"/>
  <pivotFields count="20">
    <pivotField showAll="0"/>
    <pivotField showAll="0"/>
    <pivotField showAll="0"/>
    <pivotField axis="axisRow" showAll="0">
      <items count="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h="1" x="82"/>
        <item x="83"/>
        <item x="84"/>
        <item x="85"/>
        <item x="86"/>
        <item x="87"/>
        <item x="88"/>
        <item n="National Total" x="89"/>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3"/>
  </rowFields>
  <rowItems count="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3"/>
    </i>
    <i>
      <x v="84"/>
    </i>
    <i>
      <x v="85"/>
    </i>
    <i>
      <x v="86"/>
    </i>
    <i>
      <x v="87"/>
    </i>
    <i>
      <x v="88"/>
    </i>
    <i>
      <x v="89"/>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Total Caseload " fld="4" baseField="3" baseItem="5"/>
    <dataField name="Female " fld="5" baseField="3" baseItem="5"/>
    <dataField name="Male " fld="6" baseField="3" baseItem="5"/>
    <dataField name="Single Parent " fld="7" baseField="3" baseItem="5"/>
    <dataField name="Indigenous " fld="8" baseField="3" baseItem="5"/>
    <dataField name="People with Disability " fld="9" baseField="3" baseItem="5"/>
    <dataField name="CALD and/or Refugee " fld="10" baseField="3" baseItem="26"/>
    <dataField name="Age Under 25 Years " fld="11" baseField="3" baseItem="5"/>
    <dataField name="Age 25-34 Years " fld="12" baseField="3" baseItem="5"/>
    <dataField name="Age 35-44 Years " fld="13" baseField="3" baseItem="5"/>
    <dataField name="Age 45+ Years " fld="14" baseField="3" baseItem="26"/>
    <dataField name="Parenting Payment " fld="15" baseField="3" baseItem="5"/>
    <dataField name="Other payment/Allowance " fld="16" baseField="3" baseItem="26"/>
    <dataField name="Education - Less than Year 12 " fld="17" baseField="3" baseItem="5"/>
    <dataField name="Education - Completed Year 12 " fld="18" baseField="3" baseItem="5"/>
    <dataField name="Education - Non-School Qualification " fld="19" baseField="3" baseItem="5"/>
  </dataFields>
  <formats count="5">
    <format dxfId="19">
      <pivotArea dataOnly="0" labelOnly="1" fieldPosition="0">
        <references count="1">
          <reference field="3" count="36">
            <x v="0"/>
            <x v="1"/>
            <x v="2"/>
            <x v="3"/>
            <x v="4"/>
            <x v="5"/>
            <x v="6"/>
            <x v="7"/>
            <x v="8"/>
            <x v="9"/>
            <x v="10"/>
            <x v="11"/>
            <x v="12"/>
            <x v="13"/>
            <x v="14"/>
            <x v="15"/>
            <x v="16"/>
            <x v="17"/>
            <x v="18"/>
            <x v="19"/>
            <x v="20"/>
            <x v="21"/>
            <x v="22"/>
            <x v="23"/>
            <x v="24"/>
            <x v="25"/>
            <x v="26"/>
            <x v="27"/>
            <x v="28"/>
            <x v="29"/>
            <x v="30"/>
            <x v="31"/>
            <x v="32"/>
            <x v="33"/>
            <x v="34"/>
            <x v="35"/>
          </reference>
        </references>
      </pivotArea>
    </format>
    <format dxfId="18">
      <pivotArea collapsedLevelsAreSubtotals="1" fieldPosition="0">
        <references count="2">
          <reference field="4294967294" count="15" selected="0">
            <x v="1"/>
            <x v="2"/>
            <x v="3"/>
            <x v="4"/>
            <x v="5"/>
            <x v="6"/>
            <x v="7"/>
            <x v="8"/>
            <x v="9"/>
            <x v="10"/>
            <x v="11"/>
            <x v="12"/>
            <x v="13"/>
            <x v="14"/>
            <x v="15"/>
          </reference>
          <reference field="3" count="88">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3"/>
            <x v="84"/>
            <x v="85"/>
            <x v="86"/>
            <x v="87"/>
            <x v="88"/>
          </reference>
        </references>
      </pivotArea>
    </format>
    <format dxfId="17">
      <pivotArea dataOnly="0" labelOnly="1" fieldPosition="0">
        <references count="1">
          <reference field="3" count="1">
            <x v="89"/>
          </reference>
        </references>
      </pivotArea>
    </format>
    <format dxfId="16">
      <pivotArea dataOnly="0" labelOnly="1" fieldPosition="0">
        <references count="1">
          <reference field="3" count="1">
            <x v="89"/>
          </reference>
        </references>
      </pivotArea>
    </format>
    <format dxfId="15">
      <pivotArea collapsedLevelsAreSubtotals="1" fieldPosition="0">
        <references count="2">
          <reference field="4294967294" count="9" selected="0">
            <x v="0"/>
            <x v="1"/>
            <x v="2"/>
            <x v="3"/>
            <x v="4"/>
            <x v="5"/>
            <x v="6"/>
            <x v="7"/>
            <x v="8"/>
          </reference>
          <reference field="3" count="1">
            <x v="8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3" applyNumberFormats="0" applyBorderFormats="0" applyFontFormats="0" applyPatternFormats="0" applyAlignmentFormats="0" applyWidthHeightFormats="1" dataCaption="Values" tag="5f9398fd-a0b3-42c8-b255-18aa7c226fdd" updatedVersion="8" minRefreshableVersion="3" useAutoFormatting="1" subtotalHiddenItems="1" rowGrandTotals="0" colGrandTotals="0" itemPrintTitles="1" createdVersion="8" indent="0" compact="0" outline="1" outlineData="1" compactData="0" multipleFieldFilters="0">
  <location ref="B14:V26" firstHeaderRow="0" firstDataRow="1" firstDataCol="1"/>
  <pivotFields count="21">
    <pivotField name="Caseload Date" axis="axisRow" compact="0" allDrilled="1" showAll="0" dataSourceSort="1" defaultSubtotal="0" defaultAttributeDrillState="1">
      <items count="12">
        <item x="0"/>
        <item x="1"/>
        <item x="2"/>
        <item x="3"/>
        <item x="4"/>
        <item x="5"/>
        <item x="6"/>
        <item x="7"/>
        <item x="8"/>
        <item x="9"/>
        <item x="10"/>
        <item x="11"/>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12">
    <i>
      <x/>
    </i>
    <i>
      <x v="1"/>
    </i>
    <i>
      <x v="2"/>
    </i>
    <i>
      <x v="3"/>
    </i>
    <i>
      <x v="4"/>
    </i>
    <i>
      <x v="5"/>
    </i>
    <i>
      <x v="6"/>
    </i>
    <i>
      <x v="7"/>
    </i>
    <i>
      <x v="8"/>
    </i>
    <i>
      <x v="9"/>
    </i>
    <i>
      <x v="10"/>
    </i>
    <i>
      <x v="11"/>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Total Caseload" fld="1" baseField="0" baseItem="0"/>
    <dataField name="Female" fld="2" baseField="0" baseItem="0"/>
    <dataField name="Male" fld="3" baseField="0" baseItem="0"/>
    <dataField name="Single Parent" fld="17" baseField="0" baseItem="0"/>
    <dataField name="Indigenous" fld="4" baseField="0" baseItem="0"/>
    <dataField name="People with Disability" fld="5" baseField="0" baseItem="0"/>
    <dataField name="Culturally and Linguistically Diverse" fld="6" baseField="0" baseItem="0"/>
    <dataField name="Refugee" fld="7" baseField="0" baseItem="0"/>
    <dataField name="Age Under 25 Years" fld="8" baseField="0" baseItem="0"/>
    <dataField name="Age 25-34 Years" fld="9" baseField="0" baseItem="0"/>
    <dataField name="Age 35-44 Years" fld="10" baseField="0" baseItem="0"/>
    <dataField name="Age 45-54 Years" fld="11" baseField="0" baseItem="0"/>
    <dataField name="Age 55+ Years" fld="12" baseField="0" baseItem="0"/>
    <dataField name="Parenting Payment" fld="20" baseField="0" baseItem="0"/>
    <dataField name="Carer Payment" fld="13" baseField="0" baseItem="0"/>
    <dataField name="Special Benefit" fld="18" baseField="0" baseItem="0"/>
    <dataField name="Other Allowance" fld="14" baseField="0" baseItem="0"/>
    <dataField name="Education - Less than Year 12" fld="15" baseField="0" baseItem="0"/>
    <dataField name="Education - Completed Year 12" fld="16" baseField="0" baseItem="0"/>
    <dataField name="Education - Non-School Qualification" fld="19" baseField="0" baseItem="0"/>
  </dataFields>
  <formats count="15">
    <format dxfId="14">
      <pivotArea outline="0" collapsedLevelsAreSubtotals="1" fieldPosition="0"/>
    </format>
    <format dxfId="13">
      <pivotArea type="all" dataOnly="0" outline="0" fieldPosition="0"/>
    </format>
    <format dxfId="12">
      <pivotArea outline="0" collapsedLevelsAreSubtotals="1" fieldPosition="0"/>
    </format>
    <format dxfId="11">
      <pivotArea field="0" type="button" dataOnly="0" labelOnly="1" outline="0" axis="axisRow" fieldPosition="0"/>
    </format>
    <format dxfId="10">
      <pivotArea dataOnly="0" labelOnly="1" outline="0" fieldPosition="0">
        <references count="1">
          <reference field="0" count="0"/>
        </references>
      </pivotArea>
    </format>
    <format dxfId="9">
      <pivotArea dataOnly="0" labelOnly="1" outline="0" fieldPosition="0">
        <references count="1">
          <reference field="4294967294" count="20">
            <x v="0"/>
            <x v="1"/>
            <x v="2"/>
            <x v="3"/>
            <x v="4"/>
            <x v="5"/>
            <x v="6"/>
            <x v="7"/>
            <x v="8"/>
            <x v="9"/>
            <x v="10"/>
            <x v="11"/>
            <x v="12"/>
            <x v="13"/>
            <x v="14"/>
            <x v="15"/>
            <x v="16"/>
            <x v="17"/>
            <x v="18"/>
            <x v="19"/>
          </reference>
        </references>
      </pivotArea>
    </format>
    <format dxfId="8">
      <pivotArea field="0" type="button" dataOnly="0" labelOnly="1" outline="0" axis="axisRow" fieldPosition="0"/>
    </format>
    <format dxfId="7">
      <pivotArea dataOnly="0" labelOnly="1" outline="0" fieldPosition="0">
        <references count="1">
          <reference field="4294967294" count="20">
            <x v="0"/>
            <x v="1"/>
            <x v="2"/>
            <x v="3"/>
            <x v="4"/>
            <x v="5"/>
            <x v="6"/>
            <x v="7"/>
            <x v="8"/>
            <x v="9"/>
            <x v="10"/>
            <x v="11"/>
            <x v="12"/>
            <x v="13"/>
            <x v="14"/>
            <x v="15"/>
            <x v="16"/>
            <x v="17"/>
            <x v="18"/>
            <x v="19"/>
          </reference>
        </references>
      </pivotArea>
    </format>
    <format dxfId="6">
      <pivotArea field="0" type="button" dataOnly="0" labelOnly="1" outline="0" axis="axisRow" fieldPosition="0"/>
    </format>
    <format dxfId="5">
      <pivotArea dataOnly="0" labelOnly="1" outline="0" fieldPosition="0">
        <references count="1">
          <reference field="4294967294" count="20">
            <x v="0"/>
            <x v="1"/>
            <x v="2"/>
            <x v="3"/>
            <x v="4"/>
            <x v="5"/>
            <x v="6"/>
            <x v="7"/>
            <x v="8"/>
            <x v="9"/>
            <x v="10"/>
            <x v="11"/>
            <x v="12"/>
            <x v="13"/>
            <x v="14"/>
            <x v="15"/>
            <x v="16"/>
            <x v="17"/>
            <x v="18"/>
            <x v="19"/>
          </reference>
        </references>
      </pivotArea>
    </format>
    <format dxfId="4">
      <pivotArea field="0" type="button" dataOnly="0" labelOnly="1" outline="0" axis="axisRow" fieldPosition="0"/>
    </format>
    <format dxfId="3">
      <pivotArea dataOnly="0" labelOnly="1" outline="0" fieldPosition="0">
        <references count="1">
          <reference field="4294967294" count="20">
            <x v="0"/>
            <x v="1"/>
            <x v="2"/>
            <x v="3"/>
            <x v="4"/>
            <x v="5"/>
            <x v="6"/>
            <x v="7"/>
            <x v="8"/>
            <x v="9"/>
            <x v="10"/>
            <x v="11"/>
            <x v="12"/>
            <x v="13"/>
            <x v="14"/>
            <x v="15"/>
            <x v="16"/>
            <x v="17"/>
            <x v="18"/>
            <x v="19"/>
          </reference>
        </references>
      </pivotArea>
    </format>
    <format dxfId="2">
      <pivotArea outline="0" collapsedLevelsAreSubtotals="1" fieldPosition="0"/>
    </format>
    <format dxfId="1">
      <pivotArea dataOnly="0" labelOnly="1" outline="0" fieldPosition="0">
        <references count="1">
          <reference field="0" count="0"/>
        </references>
      </pivotArea>
    </format>
    <format dxfId="0">
      <pivotArea dataOnly="0" labelOnly="1" outline="0" fieldPosition="0">
        <references count="1">
          <reference field="0" count="0"/>
        </references>
      </pivotArea>
    </format>
  </formats>
  <pivotHierarchies count="49">
    <pivotHierarchy dragToData="1" caption="Caseload Dat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3.xm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4.xm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271</v>
      </c>
    </row>
    <row r="9" spans="1:8" ht="15.75" x14ac:dyDescent="0.25">
      <c r="B9" s="39" t="str">
        <f>"For the Period 1 March 2025 to " &amp; TEXT('Data descriptors'!$D$44, "DD MMMM YYYY") &amp; " - Data as at " &amp; TEXT('Data descriptors'!$D$44, "DD MMMM YYYY")</f>
        <v>For the Period 1 March 2025 to 28 February 2026 - Data as at 28 February 2026</v>
      </c>
    </row>
    <row r="10" spans="1:8" ht="15.75" x14ac:dyDescent="0.25">
      <c r="B10" s="40"/>
    </row>
    <row r="11" spans="1:8" ht="15.75" x14ac:dyDescent="0.25">
      <c r="B11" s="40"/>
    </row>
    <row r="12" spans="1:8" ht="15" customHeight="1" x14ac:dyDescent="0.25"/>
    <row r="13" spans="1:8" ht="18.75" x14ac:dyDescent="0.25">
      <c r="B13" s="24" t="s">
        <v>0</v>
      </c>
      <c r="C13" s="25"/>
      <c r="D13" s="26"/>
      <c r="E13" s="26"/>
      <c r="F13" s="26"/>
      <c r="G13" s="26"/>
      <c r="H13" s="26"/>
    </row>
    <row r="14" spans="1:8" ht="15" customHeight="1" x14ac:dyDescent="0.25">
      <c r="B14" s="62" t="s">
        <v>1</v>
      </c>
      <c r="C14" s="62"/>
      <c r="D14" s="41"/>
      <c r="E14" s="41"/>
      <c r="F14" s="41"/>
      <c r="G14" s="41"/>
    </row>
    <row r="15" spans="1:8" ht="15" customHeight="1" x14ac:dyDescent="0.25">
      <c r="B15" s="62" t="s">
        <v>2</v>
      </c>
      <c r="C15" s="62"/>
      <c r="D15" s="41"/>
      <c r="E15" s="41"/>
      <c r="F15" s="41"/>
      <c r="G15" s="41"/>
    </row>
    <row r="16" spans="1:8" ht="15" customHeight="1" x14ac:dyDescent="0.25">
      <c r="B16" s="10" t="s">
        <v>3</v>
      </c>
      <c r="C16" s="41"/>
      <c r="D16" s="41"/>
      <c r="E16" s="41"/>
      <c r="F16" s="41"/>
      <c r="G16" s="41"/>
    </row>
    <row r="17" spans="2:12" ht="15" customHeight="1" x14ac:dyDescent="0.25">
      <c r="B17" s="62" t="s">
        <v>266</v>
      </c>
      <c r="C17" s="62"/>
      <c r="D17" s="62"/>
      <c r="E17" s="62"/>
      <c r="F17" s="62"/>
      <c r="G17" s="62"/>
      <c r="H17" s="62"/>
      <c r="I17" s="62"/>
      <c r="J17" s="62"/>
      <c r="K17" s="62"/>
    </row>
    <row r="18" spans="2:12" ht="15" customHeight="1" x14ac:dyDescent="0.25">
      <c r="B18" s="62" t="s">
        <v>263</v>
      </c>
      <c r="C18" s="62"/>
      <c r="D18" s="62"/>
      <c r="E18" s="62"/>
      <c r="F18" s="62"/>
      <c r="G18" s="62"/>
      <c r="H18" s="62"/>
      <c r="I18" s="62"/>
      <c r="J18" s="62"/>
      <c r="K18" s="62"/>
    </row>
    <row r="19" spans="2:12" ht="15" customHeight="1" x14ac:dyDescent="0.25">
      <c r="B19" s="62" t="s">
        <v>264</v>
      </c>
      <c r="C19" s="62"/>
      <c r="D19" s="62"/>
      <c r="E19" s="62"/>
      <c r="F19" s="62"/>
      <c r="G19" s="62"/>
      <c r="H19" s="62"/>
      <c r="I19" s="62"/>
      <c r="J19" s="62"/>
      <c r="K19" s="62"/>
    </row>
    <row r="20" spans="2:12" ht="15" customHeight="1" x14ac:dyDescent="0.25">
      <c r="B20" s="62" t="s">
        <v>265</v>
      </c>
      <c r="C20" s="62"/>
      <c r="D20" s="62"/>
      <c r="E20" s="62"/>
      <c r="F20" s="62"/>
      <c r="G20" s="62"/>
      <c r="H20" s="62"/>
      <c r="I20" s="62"/>
      <c r="J20" s="62"/>
      <c r="K20" s="62"/>
    </row>
    <row r="21" spans="2:12" ht="15" customHeight="1" x14ac:dyDescent="0.25">
      <c r="B21" s="59"/>
      <c r="C21" s="59"/>
      <c r="D21" s="59"/>
      <c r="E21" s="59"/>
      <c r="F21" s="59"/>
      <c r="G21" s="59"/>
      <c r="H21" s="59"/>
      <c r="I21" s="59"/>
      <c r="J21" s="59"/>
      <c r="K21" s="59"/>
    </row>
    <row r="22" spans="2:12" ht="15" customHeight="1" x14ac:dyDescent="0.25">
      <c r="B22" s="59"/>
      <c r="C22" s="59"/>
      <c r="D22" s="59"/>
      <c r="E22" s="59"/>
      <c r="F22" s="59"/>
      <c r="G22" s="59"/>
      <c r="H22" s="59"/>
      <c r="I22" s="59"/>
      <c r="J22" s="59"/>
      <c r="K22" s="59"/>
    </row>
    <row r="23" spans="2:12" ht="15" customHeight="1" x14ac:dyDescent="0.25">
      <c r="B23" s="59"/>
      <c r="C23" s="59"/>
      <c r="D23" s="59"/>
      <c r="E23" s="59"/>
      <c r="F23" s="59"/>
      <c r="G23" s="59"/>
      <c r="H23" s="59"/>
      <c r="I23" s="59"/>
      <c r="J23" s="59"/>
    </row>
    <row r="24" spans="2:12" ht="15" customHeight="1" x14ac:dyDescent="0.25">
      <c r="B24" s="59"/>
      <c r="C24" s="59"/>
      <c r="D24" s="59"/>
      <c r="E24" s="59"/>
      <c r="F24" s="59"/>
      <c r="G24" s="59"/>
      <c r="H24" s="59"/>
      <c r="I24" s="59"/>
      <c r="J24" s="59"/>
      <c r="K24" s="59"/>
    </row>
    <row r="25" spans="2:12" x14ac:dyDescent="0.25">
      <c r="B25" s="42"/>
    </row>
    <row r="26" spans="2:12" x14ac:dyDescent="0.25">
      <c r="B26" s="42"/>
    </row>
    <row r="27" spans="2:12" x14ac:dyDescent="0.25">
      <c r="B27" s="42"/>
    </row>
    <row r="28" spans="2:12" x14ac:dyDescent="0.25">
      <c r="B28" s="42"/>
    </row>
    <row r="30" spans="2:12" ht="18.75" x14ac:dyDescent="0.25">
      <c r="B30" s="24" t="s">
        <v>4</v>
      </c>
      <c r="C30" s="24"/>
      <c r="D30" s="24"/>
      <c r="E30" s="24"/>
      <c r="F30" s="24"/>
      <c r="G30" s="24"/>
      <c r="H30" s="24"/>
    </row>
    <row r="31" spans="2:12" ht="18.75" x14ac:dyDescent="0.25">
      <c r="B31" s="24"/>
      <c r="C31" s="24"/>
      <c r="D31" s="24"/>
      <c r="E31" s="24"/>
      <c r="F31" s="24"/>
      <c r="G31" s="24"/>
      <c r="H31" s="24"/>
    </row>
    <row r="32" spans="2:12" ht="18" customHeight="1" x14ac:dyDescent="0.25">
      <c r="B32" s="43" t="s">
        <v>5</v>
      </c>
      <c r="C32" s="43"/>
      <c r="D32" s="43"/>
      <c r="E32" s="43"/>
      <c r="F32" s="43"/>
      <c r="G32" s="43"/>
      <c r="H32" s="43"/>
      <c r="I32" s="43"/>
      <c r="J32" s="43"/>
      <c r="K32" s="43"/>
      <c r="L32" s="43"/>
    </row>
    <row r="33" spans="2:8" x14ac:dyDescent="0.25">
      <c r="B33" s="60" t="s">
        <v>6</v>
      </c>
      <c r="C33" s="60"/>
      <c r="D33" s="45"/>
      <c r="E33" s="45"/>
      <c r="F33" s="45"/>
      <c r="G33" s="45"/>
      <c r="H33" s="45"/>
    </row>
    <row r="34" spans="2:8" x14ac:dyDescent="0.25">
      <c r="B34" s="44"/>
      <c r="C34" s="45"/>
      <c r="D34" s="45"/>
      <c r="E34" s="45"/>
      <c r="F34" s="45"/>
      <c r="G34" s="45"/>
      <c r="H34" s="45"/>
    </row>
    <row r="35" spans="2:8" x14ac:dyDescent="0.25">
      <c r="B35" s="46" t="s">
        <v>7</v>
      </c>
      <c r="C35" s="45"/>
      <c r="D35" s="45"/>
      <c r="E35" s="45"/>
      <c r="F35" s="45"/>
      <c r="G35" s="45"/>
      <c r="H35" s="45"/>
    </row>
    <row r="36" spans="2:8" x14ac:dyDescent="0.25">
      <c r="B36" s="22" t="s">
        <v>8</v>
      </c>
      <c r="E36" s="31"/>
      <c r="F36" s="31"/>
    </row>
    <row r="37" spans="2:8" x14ac:dyDescent="0.25">
      <c r="B37" s="31" t="s">
        <v>9</v>
      </c>
      <c r="D37" s="31"/>
      <c r="E37" s="31"/>
      <c r="F37" s="31"/>
    </row>
    <row r="39" spans="2:8" x14ac:dyDescent="0.25">
      <c r="B39" s="61" t="s">
        <v>10</v>
      </c>
      <c r="C39" s="61"/>
    </row>
  </sheetData>
  <mergeCells count="12">
    <mergeCell ref="B20:K20"/>
    <mergeCell ref="B21:K21"/>
    <mergeCell ref="B15:C15"/>
    <mergeCell ref="B14:C14"/>
    <mergeCell ref="B17:K17"/>
    <mergeCell ref="B18:K18"/>
    <mergeCell ref="B19:K19"/>
    <mergeCell ref="B22:K22"/>
    <mergeCell ref="B23:J23"/>
    <mergeCell ref="B24:K24"/>
    <mergeCell ref="B33:C33"/>
    <mergeCell ref="B39:C3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20:K20" location="'Table 4. Time Series'!A1" display="Table 4. Time Series" xr:uid="{F5CBB415-B2E6-425B-851A-9CEF81C6BFE0}"/>
    <hyperlink ref="B19:K19" location="'Table 3. Caseload by SA4'!A1" display="Table 3. Caseload by Statistical Area Level 4 (SA4)" xr:uid="{64C449D8-4E12-4EA2-8431-75E7C7B406DF}"/>
    <hyperlink ref="B17:K17" location="'Table 1. Caseload by ER'!A1" display="Table 1. Caseload by Employment Region (ER)" xr:uid="{99EB34CA-8555-411C-8DA5-F26A0A0FC702}"/>
    <hyperlink ref="B18:K18" location="'Table 2. Caseload by State'!A1" display="Table 2. Caseload by State" xr:uid="{A01C804B-2ABF-49AA-9191-DAE0F6FC102F}"/>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ER, SA4 and Time Series</v>
      </c>
      <c r="D8" s="4"/>
    </row>
    <row r="9" spans="1:5" ht="15.75" x14ac:dyDescent="0.25">
      <c r="B9" s="5" t="str">
        <f>"For the Period 1 March 2025 to " &amp; TEXT('Data descriptors'!$D$44, "DD MMMM YYYY") &amp; " - Data as at " &amp; TEXT('Data descriptors'!$D$44, "DD MMMM YYYY")</f>
        <v>For the Period 1 March 2025 to 28 February 2026 - Data as at 28 February 2026</v>
      </c>
      <c r="D9" s="4"/>
    </row>
    <row r="10" spans="1:5" ht="15.75" x14ac:dyDescent="0.25">
      <c r="B10" s="5"/>
      <c r="D10" s="4"/>
    </row>
    <row r="11" spans="1:5" ht="15.75" x14ac:dyDescent="0.25">
      <c r="B11" s="6"/>
    </row>
    <row r="12" spans="1:5" ht="18.75" x14ac:dyDescent="0.3">
      <c r="B12" s="7" t="s">
        <v>11</v>
      </c>
    </row>
    <row r="13" spans="1:5" ht="51.75" customHeight="1" x14ac:dyDescent="0.25">
      <c r="B13" s="63" t="s">
        <v>12</v>
      </c>
      <c r="C13" s="63"/>
      <c r="D13" s="63"/>
      <c r="E13" s="63"/>
    </row>
    <row r="14" spans="1:5" ht="49.5" customHeight="1" x14ac:dyDescent="0.25">
      <c r="B14" s="63" t="s">
        <v>13</v>
      </c>
      <c r="C14" s="63"/>
      <c r="D14" s="63"/>
      <c r="E14" s="63"/>
    </row>
    <row r="15" spans="1:5" ht="18.75" x14ac:dyDescent="0.3">
      <c r="B15" s="7"/>
    </row>
    <row r="16" spans="1:5" ht="15" customHeight="1" x14ac:dyDescent="0.25">
      <c r="B16" s="65" t="s">
        <v>14</v>
      </c>
      <c r="C16" s="63"/>
      <c r="D16" s="63"/>
      <c r="E16" s="63"/>
    </row>
    <row r="17" spans="2:7" ht="34.5" customHeight="1" x14ac:dyDescent="0.25">
      <c r="B17" s="63" t="s">
        <v>15</v>
      </c>
      <c r="C17" s="63"/>
      <c r="D17" s="63"/>
      <c r="E17" s="63"/>
    </row>
    <row r="18" spans="2:7" ht="33.75" customHeight="1" x14ac:dyDescent="0.25">
      <c r="B18" s="63" t="s">
        <v>16</v>
      </c>
      <c r="C18" s="63"/>
      <c r="D18" s="63"/>
      <c r="E18" s="63"/>
    </row>
    <row r="19" spans="2:7" ht="33.75" customHeight="1" x14ac:dyDescent="0.25">
      <c r="B19" s="63" t="s">
        <v>17</v>
      </c>
      <c r="C19" s="63"/>
      <c r="D19" s="63"/>
      <c r="E19" s="63"/>
    </row>
    <row r="20" spans="2:7" x14ac:dyDescent="0.25">
      <c r="B20" s="8"/>
      <c r="C20" s="8"/>
      <c r="D20" s="8"/>
      <c r="E20" s="8"/>
    </row>
    <row r="21" spans="2:7" ht="15.75" customHeight="1" x14ac:dyDescent="0.25">
      <c r="B21" s="65" t="s">
        <v>18</v>
      </c>
      <c r="C21" s="63"/>
      <c r="D21" s="63"/>
      <c r="E21" s="63"/>
    </row>
    <row r="22" spans="2:7" ht="84.75" customHeight="1" x14ac:dyDescent="0.25">
      <c r="B22" s="63" t="s">
        <v>19</v>
      </c>
      <c r="C22" s="63"/>
      <c r="D22" s="63"/>
      <c r="E22" s="63"/>
    </row>
    <row r="23" spans="2:7" ht="84.75" customHeight="1" x14ac:dyDescent="0.25">
      <c r="B23" s="63" t="s">
        <v>20</v>
      </c>
      <c r="C23" s="63"/>
      <c r="D23" s="63"/>
      <c r="E23" s="63"/>
    </row>
    <row r="24" spans="2:7" ht="15" customHeight="1" x14ac:dyDescent="0.25">
      <c r="B24" s="65" t="s">
        <v>21</v>
      </c>
      <c r="C24" s="63"/>
      <c r="D24" s="63"/>
      <c r="E24" s="63"/>
    </row>
    <row r="25" spans="2:7" ht="42" customHeight="1" x14ac:dyDescent="0.25">
      <c r="B25" s="63" t="s">
        <v>22</v>
      </c>
      <c r="C25" s="63"/>
      <c r="D25" s="63"/>
      <c r="E25" s="63"/>
    </row>
    <row r="26" spans="2:7" ht="15" customHeight="1" x14ac:dyDescent="0.25">
      <c r="B26" s="65" t="s">
        <v>23</v>
      </c>
      <c r="C26" s="63"/>
      <c r="D26" s="63"/>
      <c r="E26" s="63"/>
    </row>
    <row r="27" spans="2:7" ht="42" customHeight="1" x14ac:dyDescent="0.25">
      <c r="B27" s="63" t="s">
        <v>24</v>
      </c>
      <c r="C27" s="63"/>
      <c r="D27" s="63"/>
      <c r="E27" s="63"/>
    </row>
    <row r="28" spans="2:7" ht="33.75" customHeight="1" x14ac:dyDescent="0.25">
      <c r="B28" s="63" t="s">
        <v>25</v>
      </c>
      <c r="C28" s="63"/>
      <c r="D28" s="63"/>
      <c r="E28" s="63"/>
    </row>
    <row r="29" spans="2:7" ht="15" customHeight="1" x14ac:dyDescent="0.25">
      <c r="B29" s="19" t="s">
        <v>26</v>
      </c>
    </row>
    <row r="30" spans="2:7" ht="15" customHeight="1" x14ac:dyDescent="0.25">
      <c r="B30" s="19"/>
    </row>
    <row r="31" spans="2:7" ht="15" customHeight="1" x14ac:dyDescent="0.3">
      <c r="B31" s="7"/>
    </row>
    <row r="32" spans="2:7" ht="15" customHeight="1" x14ac:dyDescent="0.25">
      <c r="B32" s="9" t="s">
        <v>27</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3" t="s">
        <v>28</v>
      </c>
      <c r="C35" s="63"/>
      <c r="D35" s="63"/>
      <c r="E35" s="63"/>
      <c r="F35" s="10"/>
      <c r="G35" s="10"/>
    </row>
    <row r="36" spans="2:16" ht="66" customHeight="1" x14ac:dyDescent="0.25">
      <c r="B36" s="63" t="s">
        <v>29</v>
      </c>
      <c r="C36" s="63"/>
      <c r="D36" s="63"/>
      <c r="E36" s="63"/>
      <c r="F36" s="63"/>
      <c r="G36" s="63"/>
      <c r="H36" s="63"/>
      <c r="I36" s="63"/>
      <c r="J36" s="63"/>
      <c r="K36" s="63"/>
      <c r="L36" s="63"/>
      <c r="M36" s="63"/>
      <c r="N36" s="63"/>
      <c r="O36" s="63"/>
      <c r="P36" s="63"/>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30</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3" t="s">
        <v>31</v>
      </c>
      <c r="C41" s="63"/>
      <c r="D41" s="63"/>
      <c r="E41" s="63"/>
      <c r="F41" s="63"/>
      <c r="G41" s="63"/>
      <c r="H41" s="63"/>
      <c r="I41" s="63"/>
      <c r="J41" s="63"/>
      <c r="K41" s="63"/>
      <c r="L41" s="63"/>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32</v>
      </c>
      <c r="D44" s="35">
        <v>46081</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4</v>
      </c>
      <c r="C48" s="13"/>
      <c r="D48" s="13"/>
      <c r="E48" s="13"/>
      <c r="F48" s="13"/>
      <c r="G48" s="13"/>
      <c r="H48" s="13"/>
    </row>
    <row r="49" spans="2:12" ht="33" customHeight="1" x14ac:dyDescent="0.25">
      <c r="B49" s="64" t="s">
        <v>33</v>
      </c>
      <c r="C49" s="64"/>
      <c r="D49" s="64"/>
      <c r="E49" s="64"/>
      <c r="F49" s="64"/>
      <c r="G49" s="64"/>
      <c r="H49" s="64"/>
      <c r="I49" s="64"/>
      <c r="J49" s="64"/>
      <c r="K49" s="64"/>
      <c r="L49" s="64"/>
    </row>
    <row r="50" spans="2:12" x14ac:dyDescent="0.25">
      <c r="B50" s="14" t="s">
        <v>6</v>
      </c>
      <c r="C50" s="15"/>
      <c r="D50" s="15"/>
      <c r="E50" s="15"/>
      <c r="F50" s="15"/>
      <c r="G50" s="15"/>
      <c r="H50" s="15"/>
    </row>
    <row r="51" spans="2:12" x14ac:dyDescent="0.25">
      <c r="B51" s="14"/>
      <c r="C51" s="15"/>
      <c r="D51" s="15"/>
      <c r="E51" s="15"/>
      <c r="F51" s="15"/>
      <c r="G51" s="15"/>
      <c r="H51" s="15"/>
    </row>
    <row r="52" spans="2:12" x14ac:dyDescent="0.25">
      <c r="B52" s="16" t="s">
        <v>7</v>
      </c>
      <c r="C52" s="15"/>
      <c r="D52" s="15"/>
      <c r="E52" s="15"/>
      <c r="F52" s="15"/>
      <c r="G52" s="15"/>
      <c r="H52" s="15"/>
    </row>
    <row r="53" spans="2:12" x14ac:dyDescent="0.25">
      <c r="B53" s="2" t="s">
        <v>8</v>
      </c>
      <c r="C53" s="17"/>
      <c r="E53" s="17"/>
      <c r="F53" s="17"/>
      <c r="G53" s="17"/>
    </row>
    <row r="54" spans="2:12" x14ac:dyDescent="0.25">
      <c r="B54" s="18" t="str">
        <f>Contents!B37</f>
        <v>data@dewr.gov.au</v>
      </c>
      <c r="C54" s="17"/>
      <c r="D54" s="18"/>
      <c r="E54" s="17"/>
      <c r="F54" s="17"/>
      <c r="G54" s="17"/>
    </row>
    <row r="56" spans="2:12" x14ac:dyDescent="0.25">
      <c r="B56" s="18" t="s">
        <v>10</v>
      </c>
    </row>
  </sheetData>
  <mergeCells count="23">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52"/>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"For the Period 1 March 2025 to " &amp; TEXT('Data descriptors'!$D$44, "DD MMMM YYYY") &amp; " - Data as at " &amp; TEXT('Data descriptors'!$D$44, "DD MMMM YYYY")</f>
        <v>For the Period 1 March 2025 to 28 February 2026 - Data as at 28 February 2026</v>
      </c>
      <c r="D9" s="4"/>
    </row>
    <row r="10" spans="1:13" ht="15.75" x14ac:dyDescent="0.25">
      <c r="B10" s="6"/>
    </row>
    <row r="11" spans="1:13" s="22" customFormat="1" ht="15" customHeight="1" x14ac:dyDescent="0.25">
      <c r="B11" s="24" t="s">
        <v>34</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35</v>
      </c>
      <c r="C13" s="25"/>
      <c r="D13" s="26"/>
      <c r="E13" s="26"/>
      <c r="F13" s="26"/>
      <c r="G13" s="26"/>
      <c r="H13" s="26"/>
    </row>
    <row r="14" spans="1:13" s="22" customFormat="1" ht="50.25" customHeight="1" x14ac:dyDescent="0.25">
      <c r="B14" s="63" t="s">
        <v>36</v>
      </c>
      <c r="C14" s="63"/>
      <c r="D14" s="63"/>
      <c r="E14" s="63"/>
      <c r="F14" s="63"/>
      <c r="G14" s="63"/>
      <c r="H14" s="63"/>
      <c r="I14" s="63"/>
      <c r="J14" s="63"/>
      <c r="K14" s="63"/>
      <c r="L14" s="63"/>
      <c r="M14" s="63"/>
    </row>
    <row r="15" spans="1:13" s="22" customFormat="1" ht="36.75" customHeight="1" x14ac:dyDescent="0.25">
      <c r="B15" s="66" t="s">
        <v>37</v>
      </c>
      <c r="C15" s="66"/>
      <c r="D15" s="66"/>
      <c r="E15" s="66"/>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38</v>
      </c>
      <c r="C17" s="28"/>
      <c r="D17" s="28"/>
      <c r="E17" s="28"/>
      <c r="F17" s="28"/>
      <c r="G17" s="28"/>
      <c r="H17" s="28"/>
      <c r="I17" s="28"/>
      <c r="J17" s="28"/>
      <c r="K17" s="28"/>
      <c r="L17" s="29"/>
    </row>
    <row r="18" spans="2:13" s="22" customFormat="1" ht="52.5" customHeight="1" x14ac:dyDescent="0.25">
      <c r="B18" s="67" t="s">
        <v>39</v>
      </c>
      <c r="C18" s="67"/>
      <c r="D18" s="67"/>
      <c r="E18" s="67"/>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40</v>
      </c>
      <c r="C21" s="25"/>
      <c r="D21" s="26"/>
      <c r="E21" s="26"/>
      <c r="F21" s="26"/>
      <c r="G21" s="26"/>
      <c r="H21" s="26"/>
    </row>
    <row r="22" spans="2:13" ht="14.25" customHeight="1" x14ac:dyDescent="0.3">
      <c r="B22" s="7"/>
    </row>
    <row r="23" spans="2:13" ht="15.75" x14ac:dyDescent="0.25">
      <c r="B23" s="34" t="s">
        <v>41</v>
      </c>
      <c r="C23" s="34"/>
      <c r="D23" s="34"/>
      <c r="E23" s="34"/>
    </row>
    <row r="24" spans="2:13" ht="31.5" customHeight="1" x14ac:dyDescent="0.25">
      <c r="B24" s="67" t="s">
        <v>42</v>
      </c>
      <c r="C24" s="67"/>
      <c r="D24" s="67"/>
      <c r="E24" s="67"/>
    </row>
    <row r="25" spans="2:13" x14ac:dyDescent="0.25">
      <c r="B25" s="30"/>
      <c r="C25" s="30"/>
      <c r="D25" s="30"/>
      <c r="E25" s="30"/>
    </row>
    <row r="26" spans="2:13" ht="15.75" x14ac:dyDescent="0.25">
      <c r="B26" s="34" t="s">
        <v>43</v>
      </c>
      <c r="C26" s="34"/>
      <c r="D26" s="34"/>
      <c r="E26" s="34"/>
    </row>
    <row r="27" spans="2:13" ht="15" customHeight="1" x14ac:dyDescent="0.25">
      <c r="B27" s="67" t="s">
        <v>44</v>
      </c>
      <c r="C27" s="67"/>
      <c r="D27" s="67"/>
      <c r="E27" s="67"/>
    </row>
    <row r="28" spans="2:13" ht="15" customHeight="1" x14ac:dyDescent="0.25">
      <c r="B28" s="30"/>
      <c r="C28" s="30"/>
      <c r="D28" s="30"/>
      <c r="E28" s="30"/>
    </row>
    <row r="29" spans="2:13" ht="15.75" x14ac:dyDescent="0.25">
      <c r="B29" s="34" t="s">
        <v>267</v>
      </c>
      <c r="C29" s="34"/>
      <c r="D29" s="34"/>
      <c r="E29" s="34"/>
    </row>
    <row r="30" spans="2:13" ht="46.5" customHeight="1" x14ac:dyDescent="0.25">
      <c r="B30" s="67" t="s">
        <v>268</v>
      </c>
      <c r="C30" s="67"/>
      <c r="D30" s="67"/>
      <c r="E30" s="67"/>
    </row>
    <row r="31" spans="2:13" ht="15.75" x14ac:dyDescent="0.25">
      <c r="B31" s="34" t="s">
        <v>45</v>
      </c>
      <c r="C31" s="34"/>
      <c r="D31" s="34"/>
      <c r="E31" s="34"/>
    </row>
    <row r="32" spans="2:13" ht="46.5" customHeight="1" x14ac:dyDescent="0.25">
      <c r="B32" s="67" t="s">
        <v>46</v>
      </c>
      <c r="C32" s="67"/>
      <c r="D32" s="67"/>
      <c r="E32" s="67"/>
    </row>
    <row r="33" spans="2:16" x14ac:dyDescent="0.25">
      <c r="B33" s="30"/>
      <c r="C33" s="30"/>
      <c r="D33" s="30"/>
      <c r="E33" s="30"/>
    </row>
    <row r="34" spans="2:16" ht="15.75" x14ac:dyDescent="0.25">
      <c r="B34" s="34" t="s">
        <v>269</v>
      </c>
      <c r="C34" s="34"/>
      <c r="D34" s="34"/>
      <c r="E34" s="34"/>
    </row>
    <row r="35" spans="2:16" ht="63.75" customHeight="1" x14ac:dyDescent="0.25">
      <c r="B35" s="67" t="s">
        <v>270</v>
      </c>
      <c r="C35" s="67"/>
      <c r="D35" s="67"/>
      <c r="E35" s="67"/>
    </row>
    <row r="36" spans="2:16" x14ac:dyDescent="0.25">
      <c r="B36" s="30"/>
      <c r="C36" s="30"/>
      <c r="D36" s="30"/>
      <c r="E36" s="30"/>
    </row>
    <row r="37" spans="2:16" ht="15" customHeight="1" x14ac:dyDescent="0.25">
      <c r="B37" s="34" t="s">
        <v>47</v>
      </c>
      <c r="C37" s="34"/>
      <c r="D37" s="34"/>
      <c r="E37" s="34"/>
    </row>
    <row r="38" spans="2:16" ht="30" customHeight="1" x14ac:dyDescent="0.25">
      <c r="B38" s="67" t="s">
        <v>48</v>
      </c>
      <c r="C38" s="67"/>
      <c r="D38" s="67"/>
      <c r="E38" s="67"/>
    </row>
    <row r="39" spans="2:16" ht="15" customHeight="1" x14ac:dyDescent="0.25">
      <c r="B39" s="11"/>
      <c r="C39" s="12"/>
      <c r="D39" s="12"/>
      <c r="E39" s="12"/>
      <c r="F39" s="12"/>
      <c r="G39" s="12"/>
      <c r="H39" s="12"/>
      <c r="I39" s="12"/>
      <c r="J39" s="12"/>
      <c r="K39" s="12"/>
      <c r="L39" s="12"/>
      <c r="M39" s="12"/>
      <c r="N39" s="12"/>
      <c r="O39" s="12"/>
      <c r="P39" s="12"/>
    </row>
    <row r="40" spans="2:16" ht="15" customHeight="1" x14ac:dyDescent="0.25">
      <c r="B40" s="9"/>
      <c r="D40" s="23"/>
      <c r="E40" s="22"/>
      <c r="F40" s="4"/>
      <c r="G40" s="12"/>
      <c r="H40" s="12"/>
      <c r="I40" s="12"/>
      <c r="J40" s="12"/>
      <c r="K40" s="12"/>
      <c r="L40" s="12"/>
      <c r="M40" s="12"/>
      <c r="N40" s="12"/>
      <c r="O40" s="12"/>
      <c r="P40" s="12"/>
    </row>
    <row r="41" spans="2:16" ht="18.75" x14ac:dyDescent="0.3">
      <c r="B41" s="7"/>
    </row>
    <row r="42" spans="2:16" ht="18.75" x14ac:dyDescent="0.3">
      <c r="B42" s="7"/>
    </row>
    <row r="44" spans="2:16" ht="18.75" x14ac:dyDescent="0.25">
      <c r="B44" s="13" t="s">
        <v>4</v>
      </c>
      <c r="C44" s="13"/>
      <c r="D44" s="13"/>
      <c r="E44" s="13"/>
      <c r="F44" s="13"/>
      <c r="G44" s="13"/>
      <c r="H44" s="13"/>
    </row>
    <row r="45" spans="2:16" ht="33" customHeight="1" x14ac:dyDescent="0.25">
      <c r="B45" s="64" t="s">
        <v>33</v>
      </c>
      <c r="C45" s="64"/>
      <c r="D45" s="64"/>
      <c r="E45" s="64"/>
      <c r="F45" s="64"/>
      <c r="G45" s="64"/>
      <c r="H45" s="64"/>
      <c r="I45" s="64"/>
      <c r="J45" s="64"/>
      <c r="K45" s="64"/>
      <c r="L45" s="64"/>
    </row>
    <row r="46" spans="2:16" x14ac:dyDescent="0.25">
      <c r="B46" s="14" t="s">
        <v>6</v>
      </c>
      <c r="C46" s="15"/>
      <c r="D46" s="15"/>
      <c r="E46" s="15"/>
      <c r="F46" s="15"/>
      <c r="G46" s="15"/>
      <c r="H46" s="15"/>
    </row>
    <row r="47" spans="2:16" x14ac:dyDescent="0.25">
      <c r="B47" s="14"/>
      <c r="C47" s="15"/>
      <c r="D47" s="15"/>
      <c r="E47" s="15"/>
      <c r="F47" s="15"/>
      <c r="G47" s="15"/>
      <c r="H47" s="15"/>
    </row>
    <row r="48" spans="2:16" x14ac:dyDescent="0.25">
      <c r="B48" s="16" t="s">
        <v>7</v>
      </c>
      <c r="C48" s="15"/>
      <c r="D48" s="15"/>
      <c r="E48" s="15"/>
      <c r="F48" s="15"/>
      <c r="G48" s="15"/>
      <c r="H48" s="15"/>
    </row>
    <row r="49" spans="2:7" x14ac:dyDescent="0.25">
      <c r="B49" s="2" t="s">
        <v>8</v>
      </c>
      <c r="C49" s="17"/>
      <c r="E49" s="17"/>
      <c r="F49" s="17"/>
      <c r="G49" s="17"/>
    </row>
    <row r="50" spans="2:7" x14ac:dyDescent="0.25">
      <c r="B50" s="18" t="s">
        <v>49</v>
      </c>
      <c r="C50" s="17"/>
      <c r="D50" s="18"/>
      <c r="E50" s="17"/>
      <c r="F50" s="17"/>
      <c r="G50" s="17"/>
    </row>
    <row r="52" spans="2:7" x14ac:dyDescent="0.25">
      <c r="B52" s="18" t="s">
        <v>10</v>
      </c>
    </row>
  </sheetData>
  <mergeCells count="12">
    <mergeCell ref="B24:E24"/>
    <mergeCell ref="B27:E27"/>
    <mergeCell ref="B32:E32"/>
    <mergeCell ref="B45:L45"/>
    <mergeCell ref="B38:E38"/>
    <mergeCell ref="B30:E30"/>
    <mergeCell ref="B35:E35"/>
    <mergeCell ref="B14:E14"/>
    <mergeCell ref="F14:I14"/>
    <mergeCell ref="J14:M14"/>
    <mergeCell ref="B15:E15"/>
    <mergeCell ref="B18:E18"/>
  </mergeCells>
  <hyperlinks>
    <hyperlink ref="C49:G49" r:id="rId1" display="For further information, please contact data@dss.gov.au" xr:uid="{A9505873-2385-4308-B18A-B62BB162B5E9}"/>
    <hyperlink ref="B46" r:id="rId2" xr:uid="{13837C09-1568-4A2D-A997-5EADD044F2A9}"/>
    <hyperlink ref="B52"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7"/>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"For the Period 1 March 2025 to " &amp; TEXT('Data descriptors'!$D$44, "DD MMMM YYYY") &amp; " - Data as at " &amp; TEXT('Data descriptors'!$D$44, "DD MMMM YYYY")</f>
        <v>For the Period 1 March 2025 to 28 February 2026 - Data as at 28 February 2026</v>
      </c>
      <c r="D9" s="4"/>
    </row>
    <row r="10" spans="1:13" ht="15.75" x14ac:dyDescent="0.25">
      <c r="B10" s="6"/>
    </row>
    <row r="11" spans="1:13" s="22" customFormat="1" ht="15" customHeight="1" x14ac:dyDescent="0.25">
      <c r="B11" s="24" t="s">
        <v>50</v>
      </c>
      <c r="C11" s="25"/>
      <c r="D11" s="26"/>
      <c r="E11" s="26"/>
      <c r="F11" s="26"/>
      <c r="G11" s="26"/>
      <c r="H11" s="26"/>
    </row>
    <row r="12" spans="1:13" s="22" customFormat="1" ht="32.25" customHeight="1" x14ac:dyDescent="0.25">
      <c r="B12" s="67" t="s">
        <v>51</v>
      </c>
      <c r="C12" s="67"/>
      <c r="D12" s="67"/>
      <c r="E12" s="67"/>
      <c r="F12" s="28"/>
      <c r="G12" s="28"/>
      <c r="H12" s="28"/>
      <c r="I12" s="28"/>
    </row>
    <row r="13" spans="1:13" s="22" customFormat="1" ht="15.75" x14ac:dyDescent="0.25">
      <c r="B13" s="6"/>
      <c r="C13" s="6"/>
      <c r="D13" s="6"/>
      <c r="E13" s="6"/>
      <c r="F13" s="28"/>
      <c r="G13" s="28"/>
      <c r="H13" s="28"/>
      <c r="I13" s="28"/>
      <c r="J13" s="63"/>
      <c r="K13" s="63"/>
      <c r="L13" s="63"/>
      <c r="M13" s="63"/>
    </row>
    <row r="14" spans="1:13" s="22" customFormat="1" x14ac:dyDescent="0.25">
      <c r="B14" s="68" t="s">
        <v>52</v>
      </c>
      <c r="C14" s="69"/>
      <c r="D14" s="37" t="s">
        <v>53</v>
      </c>
      <c r="E14" s="37" t="s">
        <v>54</v>
      </c>
      <c r="F14" s="28"/>
      <c r="G14" s="28"/>
      <c r="H14" s="28"/>
      <c r="I14" s="28"/>
      <c r="J14" s="32"/>
      <c r="K14" s="32"/>
      <c r="L14" s="32"/>
      <c r="M14" s="32"/>
    </row>
    <row r="15" spans="1:13" s="22" customFormat="1" ht="30" x14ac:dyDescent="0.25">
      <c r="B15" s="70" t="s">
        <v>55</v>
      </c>
      <c r="C15" s="71"/>
      <c r="D15" s="36" t="s">
        <v>56</v>
      </c>
      <c r="E15" s="36" t="s">
        <v>57</v>
      </c>
      <c r="F15" s="28"/>
      <c r="G15" s="28"/>
      <c r="H15" s="28"/>
      <c r="I15" s="28"/>
      <c r="J15" s="27"/>
      <c r="K15" s="27"/>
      <c r="L15" s="27"/>
      <c r="M15" s="27"/>
    </row>
    <row r="16" spans="1:13" s="22" customFormat="1" ht="30" x14ac:dyDescent="0.25">
      <c r="B16" s="72" t="s">
        <v>58</v>
      </c>
      <c r="C16" s="72"/>
      <c r="D16" s="36" t="s">
        <v>59</v>
      </c>
      <c r="E16" s="36" t="s">
        <v>57</v>
      </c>
      <c r="F16" s="28"/>
      <c r="G16" s="28"/>
      <c r="H16" s="28"/>
      <c r="I16" s="28"/>
      <c r="J16" s="28"/>
      <c r="K16" s="28"/>
      <c r="L16" s="29"/>
    </row>
    <row r="17" spans="2:13" s="22" customFormat="1" ht="75" x14ac:dyDescent="0.25">
      <c r="B17" s="72" t="s">
        <v>60</v>
      </c>
      <c r="C17" s="72"/>
      <c r="D17" s="36" t="s">
        <v>61</v>
      </c>
      <c r="E17" s="36" t="s">
        <v>62</v>
      </c>
      <c r="F17" s="33"/>
      <c r="G17" s="33"/>
      <c r="H17" s="33"/>
      <c r="I17" s="33"/>
      <c r="J17" s="33"/>
      <c r="K17" s="33"/>
      <c r="L17" s="33"/>
      <c r="M17" s="33"/>
    </row>
    <row r="18" spans="2:13" s="22" customFormat="1" ht="75" x14ac:dyDescent="0.25">
      <c r="B18" s="72" t="s">
        <v>63</v>
      </c>
      <c r="C18" s="72"/>
      <c r="D18" s="36" t="s">
        <v>64</v>
      </c>
      <c r="E18" s="36" t="s">
        <v>65</v>
      </c>
      <c r="F18" s="26"/>
      <c r="G18" s="26"/>
      <c r="H18" s="26"/>
    </row>
    <row r="19" spans="2:13" s="22" customFormat="1" ht="63.75" customHeight="1" x14ac:dyDescent="0.25">
      <c r="B19" s="72" t="s">
        <v>66</v>
      </c>
      <c r="C19" s="72"/>
      <c r="D19" s="36" t="s">
        <v>113</v>
      </c>
      <c r="E19" s="36" t="s">
        <v>114</v>
      </c>
      <c r="F19" s="26"/>
      <c r="G19" s="26"/>
      <c r="H19" s="26"/>
    </row>
    <row r="20" spans="2:13" s="22" customFormat="1" ht="78" customHeight="1" x14ac:dyDescent="0.25">
      <c r="B20" s="72" t="s">
        <v>67</v>
      </c>
      <c r="C20" s="72"/>
      <c r="D20" s="36" t="s">
        <v>68</v>
      </c>
      <c r="E20" s="36" t="s">
        <v>69</v>
      </c>
      <c r="F20" s="26"/>
      <c r="G20" s="26"/>
      <c r="H20" s="26"/>
    </row>
    <row r="21" spans="2:13" ht="210" x14ac:dyDescent="0.25">
      <c r="B21" s="73" t="s">
        <v>70</v>
      </c>
      <c r="C21" s="73"/>
      <c r="D21" s="36" t="s">
        <v>71</v>
      </c>
      <c r="E21" s="36" t="s">
        <v>62</v>
      </c>
    </row>
    <row r="22" spans="2:13" ht="60" x14ac:dyDescent="0.25">
      <c r="B22" s="72" t="s">
        <v>72</v>
      </c>
      <c r="C22" s="72"/>
      <c r="D22" s="36" t="s">
        <v>73</v>
      </c>
      <c r="E22" s="36" t="s">
        <v>74</v>
      </c>
    </row>
    <row r="23" spans="2:13" ht="75" x14ac:dyDescent="0.25">
      <c r="B23" s="72" t="s">
        <v>75</v>
      </c>
      <c r="C23" s="72"/>
      <c r="D23" s="36" t="s">
        <v>76</v>
      </c>
      <c r="E23" s="36" t="s">
        <v>77</v>
      </c>
    </row>
    <row r="24" spans="2:13" ht="90" x14ac:dyDescent="0.25">
      <c r="B24" s="72" t="s">
        <v>78</v>
      </c>
      <c r="C24" s="72"/>
      <c r="D24" s="36" t="s">
        <v>79</v>
      </c>
      <c r="E24" s="36" t="s">
        <v>80</v>
      </c>
    </row>
    <row r="25" spans="2:13" ht="45" x14ac:dyDescent="0.25">
      <c r="B25" s="72" t="s">
        <v>81</v>
      </c>
      <c r="C25" s="72"/>
      <c r="D25" s="36" t="s">
        <v>82</v>
      </c>
      <c r="E25" s="36" t="s">
        <v>83</v>
      </c>
    </row>
    <row r="26" spans="2:13" ht="15.75" x14ac:dyDescent="0.25">
      <c r="B26" s="34"/>
      <c r="C26" s="34"/>
      <c r="D26" s="34"/>
      <c r="E26" s="34"/>
    </row>
    <row r="27" spans="2:13" ht="18.75" x14ac:dyDescent="0.3">
      <c r="B27" s="7"/>
    </row>
    <row r="29" spans="2:13" ht="18.75" x14ac:dyDescent="0.25">
      <c r="B29" s="13" t="s">
        <v>4</v>
      </c>
      <c r="C29" s="13"/>
      <c r="D29" s="13"/>
      <c r="E29" s="13"/>
      <c r="F29" s="13"/>
      <c r="G29" s="13"/>
      <c r="H29" s="13"/>
    </row>
    <row r="30" spans="2:13" ht="33" customHeight="1" x14ac:dyDescent="0.25">
      <c r="B30" s="64" t="s">
        <v>33</v>
      </c>
      <c r="C30" s="64"/>
      <c r="D30" s="64"/>
      <c r="E30" s="64"/>
      <c r="F30" s="64"/>
      <c r="G30" s="64"/>
      <c r="H30" s="64"/>
      <c r="I30" s="64"/>
      <c r="J30" s="64"/>
      <c r="K30" s="64"/>
      <c r="L30" s="64"/>
    </row>
    <row r="31" spans="2:13" x14ac:dyDescent="0.25">
      <c r="B31" s="14" t="s">
        <v>6</v>
      </c>
      <c r="C31" s="15"/>
      <c r="D31" s="15"/>
      <c r="E31" s="15"/>
      <c r="F31" s="15"/>
      <c r="G31" s="15"/>
      <c r="H31" s="15"/>
    </row>
    <row r="32" spans="2:13" x14ac:dyDescent="0.25">
      <c r="B32" s="14"/>
      <c r="C32" s="15"/>
      <c r="D32" s="15"/>
      <c r="E32" s="15"/>
      <c r="F32" s="15"/>
      <c r="G32" s="15"/>
      <c r="H32" s="15"/>
    </row>
    <row r="33" spans="2:8" x14ac:dyDescent="0.25">
      <c r="B33" s="16" t="s">
        <v>7</v>
      </c>
      <c r="C33" s="15"/>
      <c r="D33" s="15"/>
      <c r="E33" s="15"/>
      <c r="F33" s="15"/>
      <c r="G33" s="15"/>
      <c r="H33" s="15"/>
    </row>
    <row r="34" spans="2:8" x14ac:dyDescent="0.25">
      <c r="B34" s="2" t="s">
        <v>8</v>
      </c>
      <c r="C34" s="17"/>
      <c r="E34" s="17"/>
      <c r="F34" s="17"/>
      <c r="G34" s="17"/>
    </row>
    <row r="35" spans="2:8" x14ac:dyDescent="0.25">
      <c r="B35" s="18" t="s">
        <v>49</v>
      </c>
      <c r="C35" s="17"/>
      <c r="D35" s="18"/>
      <c r="E35" s="17"/>
      <c r="F35" s="17"/>
      <c r="G35" s="17"/>
    </row>
    <row r="37" spans="2:8" x14ac:dyDescent="0.25">
      <c r="B37" s="18" t="s">
        <v>10</v>
      </c>
    </row>
  </sheetData>
  <mergeCells count="15">
    <mergeCell ref="B30:L30"/>
    <mergeCell ref="J13:M13"/>
    <mergeCell ref="B18:C18"/>
    <mergeCell ref="B19:C19"/>
    <mergeCell ref="B20:C20"/>
    <mergeCell ref="B21:C21"/>
    <mergeCell ref="B22:C22"/>
    <mergeCell ref="B23:C23"/>
    <mergeCell ref="B24:C24"/>
    <mergeCell ref="B25:C25"/>
    <mergeCell ref="B12:E12"/>
    <mergeCell ref="B14:C14"/>
    <mergeCell ref="B15:C15"/>
    <mergeCell ref="B16:C16"/>
    <mergeCell ref="B17:C17"/>
  </mergeCells>
  <hyperlinks>
    <hyperlink ref="C34:G34" r:id="rId1" display="For further information, please contact data@dss.gov.au" xr:uid="{B1F2652F-D41F-400A-8C4D-70E2C3DC65D3}"/>
    <hyperlink ref="B31" r:id="rId2" xr:uid="{CCD8FD64-4BBF-4132-94E7-45B068F925F8}"/>
    <hyperlink ref="B37"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ED32-91FF-484F-8314-1FAF82B7C17C}">
  <dimension ref="B1:R81"/>
  <sheetViews>
    <sheetView showGridLines="0" zoomScaleNormal="100" workbookViewId="0"/>
  </sheetViews>
  <sheetFormatPr defaultColWidth="9.140625" defaultRowHeight="15" x14ac:dyDescent="0.25"/>
  <cols>
    <col min="1" max="1" width="3.42578125" style="22" customWidth="1"/>
    <col min="2" max="2" width="37.140625" style="22" bestFit="1" customWidth="1"/>
    <col min="3" max="3" width="14.42578125" style="22" bestFit="1" customWidth="1"/>
    <col min="4" max="4" width="8.42578125" style="22" bestFit="1" customWidth="1"/>
    <col min="5" max="5" width="6"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85546875" style="22" bestFit="1" customWidth="1"/>
    <col min="13" max="13" width="13.855468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180</v>
      </c>
    </row>
    <row r="9" spans="2:18" ht="15.75" customHeight="1" x14ac:dyDescent="0.25">
      <c r="B9" s="5" t="str">
        <f>"Data as at "&amp;TEXT('Data descriptors'!D44,"DD MMMM YYYY")</f>
        <v>Data as at 28 February 2026</v>
      </c>
    </row>
    <row r="11" spans="2:18" ht="15.75" x14ac:dyDescent="0.25">
      <c r="B11" s="49" t="str">
        <f>"Table 1. Parent Pathways Caseload by Participant Employment Region"</f>
        <v>Table 1. Parent Pathways Caseload by Participant Employment Region</v>
      </c>
    </row>
    <row r="12" spans="2:18" x14ac:dyDescent="0.25">
      <c r="B12" s="47" t="s">
        <v>85</v>
      </c>
    </row>
    <row r="13" spans="2:18" x14ac:dyDescent="0.25">
      <c r="B13" s="57" t="s">
        <v>115</v>
      </c>
      <c r="C13" s="57" t="s">
        <v>167</v>
      </c>
      <c r="D13" s="57" t="s">
        <v>168</v>
      </c>
      <c r="E13" s="57" t="s">
        <v>169</v>
      </c>
      <c r="F13" s="57" t="s">
        <v>170</v>
      </c>
      <c r="G13" s="57" t="s">
        <v>171</v>
      </c>
      <c r="H13" s="57" t="s">
        <v>172</v>
      </c>
      <c r="I13" s="57" t="s">
        <v>272</v>
      </c>
      <c r="J13" s="57" t="s">
        <v>173</v>
      </c>
      <c r="K13" s="57" t="s">
        <v>174</v>
      </c>
      <c r="L13" s="57" t="s">
        <v>175</v>
      </c>
      <c r="M13" s="57" t="s">
        <v>274</v>
      </c>
      <c r="N13" s="57" t="s">
        <v>176</v>
      </c>
      <c r="O13" s="57" t="s">
        <v>273</v>
      </c>
      <c r="P13" s="57" t="s">
        <v>177</v>
      </c>
      <c r="Q13" s="57" t="s">
        <v>178</v>
      </c>
      <c r="R13" s="57" t="s">
        <v>179</v>
      </c>
    </row>
    <row r="14" spans="2:18" x14ac:dyDescent="0.25">
      <c r="B14" s="56" t="s">
        <v>116</v>
      </c>
      <c r="C14" s="52">
        <v>1200</v>
      </c>
      <c r="D14" s="52">
        <v>1160</v>
      </c>
      <c r="E14" s="52">
        <v>40</v>
      </c>
      <c r="F14" s="52">
        <v>790</v>
      </c>
      <c r="G14" s="52">
        <v>180</v>
      </c>
      <c r="H14" s="52">
        <v>295</v>
      </c>
      <c r="I14" s="52">
        <v>375</v>
      </c>
      <c r="J14" s="52">
        <v>215</v>
      </c>
      <c r="K14" s="52">
        <v>590</v>
      </c>
      <c r="L14" s="52">
        <v>360</v>
      </c>
      <c r="M14" s="52">
        <v>35</v>
      </c>
      <c r="N14" s="52">
        <v>1025</v>
      </c>
      <c r="O14" s="52">
        <v>175</v>
      </c>
      <c r="P14" s="52">
        <v>365</v>
      </c>
      <c r="Q14" s="52">
        <v>185</v>
      </c>
      <c r="R14" s="52">
        <v>565</v>
      </c>
    </row>
    <row r="15" spans="2:18" x14ac:dyDescent="0.25">
      <c r="B15" s="56" t="s">
        <v>117</v>
      </c>
      <c r="C15" s="52">
        <v>450</v>
      </c>
      <c r="D15" s="52">
        <v>435</v>
      </c>
      <c r="E15" s="52">
        <v>15</v>
      </c>
      <c r="F15" s="52">
        <v>330</v>
      </c>
      <c r="G15" s="52">
        <v>65</v>
      </c>
      <c r="H15" s="52">
        <v>175</v>
      </c>
      <c r="I15" s="52">
        <v>60</v>
      </c>
      <c r="J15" s="52">
        <v>80</v>
      </c>
      <c r="K15" s="52">
        <v>200</v>
      </c>
      <c r="L15" s="52">
        <v>155</v>
      </c>
      <c r="M15" s="52">
        <v>15</v>
      </c>
      <c r="N15" s="52">
        <v>395</v>
      </c>
      <c r="O15" s="52">
        <v>60</v>
      </c>
      <c r="P15" s="52">
        <v>115</v>
      </c>
      <c r="Q15" s="52">
        <v>60</v>
      </c>
      <c r="R15" s="52">
        <v>260</v>
      </c>
    </row>
    <row r="16" spans="2:18" x14ac:dyDescent="0.25">
      <c r="B16" s="56" t="s">
        <v>118</v>
      </c>
      <c r="C16" s="52">
        <v>330</v>
      </c>
      <c r="D16" s="52">
        <v>320</v>
      </c>
      <c r="E16" s="52">
        <v>10</v>
      </c>
      <c r="F16" s="52">
        <v>265</v>
      </c>
      <c r="G16" s="52">
        <v>40</v>
      </c>
      <c r="H16" s="52">
        <v>150</v>
      </c>
      <c r="I16" s="52">
        <v>15</v>
      </c>
      <c r="J16" s="52">
        <v>55</v>
      </c>
      <c r="K16" s="52">
        <v>180</v>
      </c>
      <c r="L16" s="52">
        <v>90</v>
      </c>
      <c r="M16" s="52">
        <v>5</v>
      </c>
      <c r="N16" s="52">
        <v>290</v>
      </c>
      <c r="O16" s="52">
        <v>40</v>
      </c>
      <c r="P16" s="52">
        <v>110</v>
      </c>
      <c r="Q16" s="52">
        <v>35</v>
      </c>
      <c r="R16" s="52">
        <v>175</v>
      </c>
    </row>
    <row r="17" spans="2:18" x14ac:dyDescent="0.25">
      <c r="B17" s="56" t="s">
        <v>119</v>
      </c>
      <c r="C17" s="52">
        <v>380</v>
      </c>
      <c r="D17" s="52">
        <v>370</v>
      </c>
      <c r="E17" s="52">
        <v>10</v>
      </c>
      <c r="F17" s="52">
        <v>270</v>
      </c>
      <c r="G17" s="52">
        <v>25</v>
      </c>
      <c r="H17" s="52">
        <v>130</v>
      </c>
      <c r="I17" s="52">
        <v>90</v>
      </c>
      <c r="J17" s="52">
        <v>55</v>
      </c>
      <c r="K17" s="52">
        <v>195</v>
      </c>
      <c r="L17" s="52">
        <v>115</v>
      </c>
      <c r="M17" s="52">
        <v>15</v>
      </c>
      <c r="N17" s="52">
        <v>320</v>
      </c>
      <c r="O17" s="52">
        <v>65</v>
      </c>
      <c r="P17" s="52">
        <v>130</v>
      </c>
      <c r="Q17" s="52">
        <v>40</v>
      </c>
      <c r="R17" s="52">
        <v>195</v>
      </c>
    </row>
    <row r="18" spans="2:18" x14ac:dyDescent="0.25">
      <c r="B18" s="56" t="s">
        <v>120</v>
      </c>
      <c r="C18" s="52">
        <v>155</v>
      </c>
      <c r="D18" s="52">
        <v>150</v>
      </c>
      <c r="E18" s="52">
        <v>5</v>
      </c>
      <c r="F18" s="52">
        <v>110</v>
      </c>
      <c r="G18" s="52">
        <v>20</v>
      </c>
      <c r="H18" s="52">
        <v>80</v>
      </c>
      <c r="I18" s="52">
        <v>10</v>
      </c>
      <c r="J18" s="52">
        <v>15</v>
      </c>
      <c r="K18" s="52">
        <v>95</v>
      </c>
      <c r="L18" s="52">
        <v>40</v>
      </c>
      <c r="M18" s="52">
        <v>5</v>
      </c>
      <c r="N18" s="52">
        <v>130</v>
      </c>
      <c r="O18" s="52">
        <v>25</v>
      </c>
      <c r="P18" s="52">
        <v>35</v>
      </c>
      <c r="Q18" s="52">
        <v>15</v>
      </c>
      <c r="R18" s="52">
        <v>90</v>
      </c>
    </row>
    <row r="19" spans="2:18" x14ac:dyDescent="0.25">
      <c r="B19" s="56" t="s">
        <v>121</v>
      </c>
      <c r="C19" s="52">
        <v>1325</v>
      </c>
      <c r="D19" s="52">
        <v>1290</v>
      </c>
      <c r="E19" s="52">
        <v>35</v>
      </c>
      <c r="F19" s="52">
        <v>880</v>
      </c>
      <c r="G19" s="52">
        <v>210</v>
      </c>
      <c r="H19" s="52">
        <v>315</v>
      </c>
      <c r="I19" s="52">
        <v>385</v>
      </c>
      <c r="J19" s="52">
        <v>225</v>
      </c>
      <c r="K19" s="52">
        <v>670</v>
      </c>
      <c r="L19" s="52">
        <v>385</v>
      </c>
      <c r="M19" s="52">
        <v>45</v>
      </c>
      <c r="N19" s="52">
        <v>1055</v>
      </c>
      <c r="O19" s="52">
        <v>270</v>
      </c>
      <c r="P19" s="52">
        <v>295</v>
      </c>
      <c r="Q19" s="52">
        <v>280</v>
      </c>
      <c r="R19" s="52">
        <v>690</v>
      </c>
    </row>
    <row r="20" spans="2:18" x14ac:dyDescent="0.25">
      <c r="B20" s="56" t="s">
        <v>122</v>
      </c>
      <c r="C20" s="52">
        <v>55</v>
      </c>
      <c r="D20" s="52">
        <v>55</v>
      </c>
      <c r="E20" s="52">
        <v>5</v>
      </c>
      <c r="F20" s="52">
        <v>50</v>
      </c>
      <c r="G20" s="52">
        <v>55</v>
      </c>
      <c r="H20" s="52">
        <v>10</v>
      </c>
      <c r="I20" s="52">
        <v>0</v>
      </c>
      <c r="J20" s="52">
        <v>10</v>
      </c>
      <c r="K20" s="52">
        <v>30</v>
      </c>
      <c r="L20" s="52">
        <v>15</v>
      </c>
      <c r="M20" s="52">
        <v>5</v>
      </c>
      <c r="N20" s="52">
        <v>50</v>
      </c>
      <c r="O20" s="52">
        <v>10</v>
      </c>
      <c r="P20" s="52">
        <v>20</v>
      </c>
      <c r="Q20" s="52">
        <v>5</v>
      </c>
      <c r="R20" s="52">
        <v>30</v>
      </c>
    </row>
    <row r="21" spans="2:18" x14ac:dyDescent="0.25">
      <c r="B21" s="56" t="s">
        <v>123</v>
      </c>
      <c r="C21" s="52">
        <v>700</v>
      </c>
      <c r="D21" s="52">
        <v>680</v>
      </c>
      <c r="E21" s="52">
        <v>20</v>
      </c>
      <c r="F21" s="52">
        <v>595</v>
      </c>
      <c r="G21" s="52">
        <v>415</v>
      </c>
      <c r="H21" s="52">
        <v>100</v>
      </c>
      <c r="I21" s="52">
        <v>40</v>
      </c>
      <c r="J21" s="52">
        <v>135</v>
      </c>
      <c r="K21" s="52">
        <v>345</v>
      </c>
      <c r="L21" s="52">
        <v>195</v>
      </c>
      <c r="M21" s="52">
        <v>25</v>
      </c>
      <c r="N21" s="52">
        <v>645</v>
      </c>
      <c r="O21" s="52">
        <v>55</v>
      </c>
      <c r="P21" s="52">
        <v>200</v>
      </c>
      <c r="Q21" s="52">
        <v>85</v>
      </c>
      <c r="R21" s="52">
        <v>395</v>
      </c>
    </row>
    <row r="22" spans="2:18" x14ac:dyDescent="0.25">
      <c r="B22" s="56" t="s">
        <v>124</v>
      </c>
      <c r="C22" s="52">
        <v>315</v>
      </c>
      <c r="D22" s="52">
        <v>305</v>
      </c>
      <c r="E22" s="52">
        <v>5</v>
      </c>
      <c r="F22" s="52">
        <v>240</v>
      </c>
      <c r="G22" s="52">
        <v>55</v>
      </c>
      <c r="H22" s="52">
        <v>115</v>
      </c>
      <c r="I22" s="52">
        <v>65</v>
      </c>
      <c r="J22" s="52">
        <v>55</v>
      </c>
      <c r="K22" s="52">
        <v>155</v>
      </c>
      <c r="L22" s="52">
        <v>95</v>
      </c>
      <c r="M22" s="52">
        <v>5</v>
      </c>
      <c r="N22" s="52">
        <v>280</v>
      </c>
      <c r="O22" s="52">
        <v>35</v>
      </c>
      <c r="P22" s="52">
        <v>90</v>
      </c>
      <c r="Q22" s="52">
        <v>40</v>
      </c>
      <c r="R22" s="52">
        <v>155</v>
      </c>
    </row>
    <row r="23" spans="2:18" x14ac:dyDescent="0.25">
      <c r="B23" s="56" t="s">
        <v>125</v>
      </c>
      <c r="C23" s="52">
        <v>240</v>
      </c>
      <c r="D23" s="52">
        <v>235</v>
      </c>
      <c r="E23" s="52">
        <v>5</v>
      </c>
      <c r="F23" s="52">
        <v>210</v>
      </c>
      <c r="G23" s="52">
        <v>75</v>
      </c>
      <c r="H23" s="52">
        <v>85</v>
      </c>
      <c r="I23" s="52">
        <v>5</v>
      </c>
      <c r="J23" s="52">
        <v>60</v>
      </c>
      <c r="K23" s="52">
        <v>115</v>
      </c>
      <c r="L23" s="52">
        <v>60</v>
      </c>
      <c r="M23" s="52">
        <v>10</v>
      </c>
      <c r="N23" s="52">
        <v>215</v>
      </c>
      <c r="O23" s="52">
        <v>30</v>
      </c>
      <c r="P23" s="52">
        <v>80</v>
      </c>
      <c r="Q23" s="52">
        <v>25</v>
      </c>
      <c r="R23" s="52">
        <v>120</v>
      </c>
    </row>
    <row r="24" spans="2:18" x14ac:dyDescent="0.25">
      <c r="B24" s="56" t="s">
        <v>126</v>
      </c>
      <c r="C24" s="52">
        <v>515</v>
      </c>
      <c r="D24" s="52">
        <v>505</v>
      </c>
      <c r="E24" s="52">
        <v>10</v>
      </c>
      <c r="F24" s="52">
        <v>315</v>
      </c>
      <c r="G24" s="52">
        <v>110</v>
      </c>
      <c r="H24" s="52">
        <v>170</v>
      </c>
      <c r="I24" s="52">
        <v>125</v>
      </c>
      <c r="J24" s="52">
        <v>110</v>
      </c>
      <c r="K24" s="52">
        <v>270</v>
      </c>
      <c r="L24" s="52">
        <v>115</v>
      </c>
      <c r="M24" s="52">
        <v>15</v>
      </c>
      <c r="N24" s="52">
        <v>420</v>
      </c>
      <c r="O24" s="52">
        <v>95</v>
      </c>
      <c r="P24" s="52">
        <v>210</v>
      </c>
      <c r="Q24" s="52">
        <v>40</v>
      </c>
      <c r="R24" s="52">
        <v>245</v>
      </c>
    </row>
    <row r="25" spans="2:18" x14ac:dyDescent="0.25">
      <c r="B25" s="56" t="s">
        <v>127</v>
      </c>
      <c r="C25" s="52">
        <v>280</v>
      </c>
      <c r="D25" s="52">
        <v>270</v>
      </c>
      <c r="E25" s="52">
        <v>5</v>
      </c>
      <c r="F25" s="52">
        <v>195</v>
      </c>
      <c r="G25" s="52">
        <v>155</v>
      </c>
      <c r="H25" s="52">
        <v>30</v>
      </c>
      <c r="I25" s="52">
        <v>70</v>
      </c>
      <c r="J25" s="52">
        <v>55</v>
      </c>
      <c r="K25" s="52">
        <v>135</v>
      </c>
      <c r="L25" s="52">
        <v>75</v>
      </c>
      <c r="M25" s="52">
        <v>10</v>
      </c>
      <c r="N25" s="52">
        <v>215</v>
      </c>
      <c r="O25" s="52">
        <v>65</v>
      </c>
      <c r="P25" s="52">
        <v>135</v>
      </c>
      <c r="Q25" s="52">
        <v>55</v>
      </c>
      <c r="R25" s="52">
        <v>75</v>
      </c>
    </row>
    <row r="26" spans="2:18" x14ac:dyDescent="0.25">
      <c r="B26" s="56" t="s">
        <v>128</v>
      </c>
      <c r="C26" s="52">
        <v>10</v>
      </c>
      <c r="D26" s="52">
        <v>10</v>
      </c>
      <c r="E26" s="52">
        <v>0</v>
      </c>
      <c r="F26" s="52">
        <v>10</v>
      </c>
      <c r="G26" s="52">
        <v>5</v>
      </c>
      <c r="H26" s="52">
        <v>5</v>
      </c>
      <c r="I26" s="52">
        <v>0</v>
      </c>
      <c r="J26" s="52">
        <v>5</v>
      </c>
      <c r="K26" s="52">
        <v>5</v>
      </c>
      <c r="L26" s="52">
        <v>5</v>
      </c>
      <c r="M26" s="52">
        <v>0</v>
      </c>
      <c r="N26" s="52">
        <v>10</v>
      </c>
      <c r="O26" s="52">
        <v>5</v>
      </c>
      <c r="P26" s="52">
        <v>5</v>
      </c>
      <c r="Q26" s="52">
        <v>0</v>
      </c>
      <c r="R26" s="52">
        <v>5</v>
      </c>
    </row>
    <row r="27" spans="2:18" x14ac:dyDescent="0.25">
      <c r="B27" s="56" t="s">
        <v>129</v>
      </c>
      <c r="C27" s="52">
        <v>130</v>
      </c>
      <c r="D27" s="52">
        <v>120</v>
      </c>
      <c r="E27" s="52">
        <v>5</v>
      </c>
      <c r="F27" s="52">
        <v>110</v>
      </c>
      <c r="G27" s="52">
        <v>80</v>
      </c>
      <c r="H27" s="52">
        <v>50</v>
      </c>
      <c r="I27" s="52">
        <v>5</v>
      </c>
      <c r="J27" s="52">
        <v>25</v>
      </c>
      <c r="K27" s="52">
        <v>75</v>
      </c>
      <c r="L27" s="52">
        <v>25</v>
      </c>
      <c r="M27" s="52">
        <v>5</v>
      </c>
      <c r="N27" s="52">
        <v>110</v>
      </c>
      <c r="O27" s="52">
        <v>20</v>
      </c>
      <c r="P27" s="52">
        <v>55</v>
      </c>
      <c r="Q27" s="52">
        <v>15</v>
      </c>
      <c r="R27" s="52">
        <v>55</v>
      </c>
    </row>
    <row r="28" spans="2:18" x14ac:dyDescent="0.25">
      <c r="B28" s="56" t="s">
        <v>130</v>
      </c>
      <c r="C28" s="52">
        <v>425</v>
      </c>
      <c r="D28" s="52">
        <v>405</v>
      </c>
      <c r="E28" s="52">
        <v>20</v>
      </c>
      <c r="F28" s="52">
        <v>350</v>
      </c>
      <c r="G28" s="52">
        <v>155</v>
      </c>
      <c r="H28" s="52">
        <v>125</v>
      </c>
      <c r="I28" s="52">
        <v>10</v>
      </c>
      <c r="J28" s="52">
        <v>95</v>
      </c>
      <c r="K28" s="52">
        <v>215</v>
      </c>
      <c r="L28" s="52">
        <v>100</v>
      </c>
      <c r="M28" s="52">
        <v>10</v>
      </c>
      <c r="N28" s="52">
        <v>395</v>
      </c>
      <c r="O28" s="52">
        <v>30</v>
      </c>
      <c r="P28" s="52">
        <v>155</v>
      </c>
      <c r="Q28" s="52">
        <v>45</v>
      </c>
      <c r="R28" s="52">
        <v>205</v>
      </c>
    </row>
    <row r="29" spans="2:18" x14ac:dyDescent="0.25">
      <c r="B29" s="56" t="s">
        <v>131</v>
      </c>
      <c r="C29" s="52">
        <v>80</v>
      </c>
      <c r="D29" s="52">
        <v>80</v>
      </c>
      <c r="E29" s="52">
        <v>5</v>
      </c>
      <c r="F29" s="52">
        <v>70</v>
      </c>
      <c r="G29" s="52">
        <v>45</v>
      </c>
      <c r="H29" s="52">
        <v>20</v>
      </c>
      <c r="I29" s="52">
        <v>5</v>
      </c>
      <c r="J29" s="52">
        <v>15</v>
      </c>
      <c r="K29" s="52">
        <v>40</v>
      </c>
      <c r="L29" s="52">
        <v>25</v>
      </c>
      <c r="M29" s="52">
        <v>5</v>
      </c>
      <c r="N29" s="52">
        <v>70</v>
      </c>
      <c r="O29" s="52">
        <v>10</v>
      </c>
      <c r="P29" s="52">
        <v>45</v>
      </c>
      <c r="Q29" s="52">
        <v>5</v>
      </c>
      <c r="R29" s="52">
        <v>30</v>
      </c>
    </row>
    <row r="30" spans="2:18" x14ac:dyDescent="0.25">
      <c r="B30" s="56" t="s">
        <v>132</v>
      </c>
      <c r="C30" s="52">
        <v>420</v>
      </c>
      <c r="D30" s="52">
        <v>410</v>
      </c>
      <c r="E30" s="52">
        <v>10</v>
      </c>
      <c r="F30" s="52">
        <v>335</v>
      </c>
      <c r="G30" s="52">
        <v>50</v>
      </c>
      <c r="H30" s="52">
        <v>170</v>
      </c>
      <c r="I30" s="52">
        <v>15</v>
      </c>
      <c r="J30" s="52">
        <v>70</v>
      </c>
      <c r="K30" s="52">
        <v>235</v>
      </c>
      <c r="L30" s="52">
        <v>105</v>
      </c>
      <c r="M30" s="52">
        <v>10</v>
      </c>
      <c r="N30" s="52">
        <v>390</v>
      </c>
      <c r="O30" s="52">
        <v>35</v>
      </c>
      <c r="P30" s="52">
        <v>120</v>
      </c>
      <c r="Q30" s="52">
        <v>40</v>
      </c>
      <c r="R30" s="52">
        <v>230</v>
      </c>
    </row>
    <row r="31" spans="2:18" x14ac:dyDescent="0.25">
      <c r="B31" s="56" t="s">
        <v>133</v>
      </c>
      <c r="C31" s="52">
        <v>410</v>
      </c>
      <c r="D31" s="52">
        <v>405</v>
      </c>
      <c r="E31" s="52">
        <v>5</v>
      </c>
      <c r="F31" s="52">
        <v>325</v>
      </c>
      <c r="G31" s="52">
        <v>55</v>
      </c>
      <c r="H31" s="52">
        <v>140</v>
      </c>
      <c r="I31" s="52">
        <v>60</v>
      </c>
      <c r="J31" s="52">
        <v>50</v>
      </c>
      <c r="K31" s="52">
        <v>185</v>
      </c>
      <c r="L31" s="52">
        <v>150</v>
      </c>
      <c r="M31" s="52">
        <v>25</v>
      </c>
      <c r="N31" s="52">
        <v>370</v>
      </c>
      <c r="O31" s="52">
        <v>40</v>
      </c>
      <c r="P31" s="52">
        <v>60</v>
      </c>
      <c r="Q31" s="52">
        <v>40</v>
      </c>
      <c r="R31" s="52">
        <v>280</v>
      </c>
    </row>
    <row r="32" spans="2:18" x14ac:dyDescent="0.25">
      <c r="B32" s="56" t="s">
        <v>134</v>
      </c>
      <c r="C32" s="52">
        <v>410</v>
      </c>
      <c r="D32" s="52">
        <v>400</v>
      </c>
      <c r="E32" s="52">
        <v>10</v>
      </c>
      <c r="F32" s="52">
        <v>325</v>
      </c>
      <c r="G32" s="52">
        <v>85</v>
      </c>
      <c r="H32" s="52">
        <v>215</v>
      </c>
      <c r="I32" s="52">
        <v>30</v>
      </c>
      <c r="J32" s="52">
        <v>95</v>
      </c>
      <c r="K32" s="52">
        <v>200</v>
      </c>
      <c r="L32" s="52">
        <v>110</v>
      </c>
      <c r="M32" s="52">
        <v>10</v>
      </c>
      <c r="N32" s="52">
        <v>360</v>
      </c>
      <c r="O32" s="52">
        <v>50</v>
      </c>
      <c r="P32" s="52">
        <v>130</v>
      </c>
      <c r="Q32" s="52">
        <v>50</v>
      </c>
      <c r="R32" s="52">
        <v>215</v>
      </c>
    </row>
    <row r="33" spans="2:18" x14ac:dyDescent="0.25">
      <c r="B33" s="56" t="s">
        <v>135</v>
      </c>
      <c r="C33" s="52">
        <v>180</v>
      </c>
      <c r="D33" s="52">
        <v>175</v>
      </c>
      <c r="E33" s="52">
        <v>5</v>
      </c>
      <c r="F33" s="52">
        <v>150</v>
      </c>
      <c r="G33" s="52">
        <v>50</v>
      </c>
      <c r="H33" s="52">
        <v>60</v>
      </c>
      <c r="I33" s="52">
        <v>5</v>
      </c>
      <c r="J33" s="52">
        <v>45</v>
      </c>
      <c r="K33" s="52">
        <v>90</v>
      </c>
      <c r="L33" s="52">
        <v>40</v>
      </c>
      <c r="M33" s="52">
        <v>5</v>
      </c>
      <c r="N33" s="52">
        <v>160</v>
      </c>
      <c r="O33" s="52">
        <v>15</v>
      </c>
      <c r="P33" s="52">
        <v>65</v>
      </c>
      <c r="Q33" s="52">
        <v>20</v>
      </c>
      <c r="R33" s="52">
        <v>80</v>
      </c>
    </row>
    <row r="34" spans="2:18" x14ac:dyDescent="0.25">
      <c r="B34" s="56" t="s">
        <v>136</v>
      </c>
      <c r="C34" s="52">
        <v>410</v>
      </c>
      <c r="D34" s="52">
        <v>405</v>
      </c>
      <c r="E34" s="52">
        <v>5</v>
      </c>
      <c r="F34" s="52">
        <v>325</v>
      </c>
      <c r="G34" s="52">
        <v>110</v>
      </c>
      <c r="H34" s="52">
        <v>115</v>
      </c>
      <c r="I34" s="52">
        <v>15</v>
      </c>
      <c r="J34" s="52">
        <v>95</v>
      </c>
      <c r="K34" s="52">
        <v>210</v>
      </c>
      <c r="L34" s="52">
        <v>95</v>
      </c>
      <c r="M34" s="52">
        <v>10</v>
      </c>
      <c r="N34" s="52">
        <v>370</v>
      </c>
      <c r="O34" s="52">
        <v>40</v>
      </c>
      <c r="P34" s="52">
        <v>135</v>
      </c>
      <c r="Q34" s="52">
        <v>40</v>
      </c>
      <c r="R34" s="52">
        <v>220</v>
      </c>
    </row>
    <row r="35" spans="2:18" x14ac:dyDescent="0.25">
      <c r="B35" s="56" t="s">
        <v>137</v>
      </c>
      <c r="C35" s="52">
        <v>600</v>
      </c>
      <c r="D35" s="52">
        <v>580</v>
      </c>
      <c r="E35" s="52">
        <v>20</v>
      </c>
      <c r="F35" s="52">
        <v>500</v>
      </c>
      <c r="G35" s="52">
        <v>185</v>
      </c>
      <c r="H35" s="52">
        <v>260</v>
      </c>
      <c r="I35" s="52">
        <v>25</v>
      </c>
      <c r="J35" s="52">
        <v>145</v>
      </c>
      <c r="K35" s="52">
        <v>300</v>
      </c>
      <c r="L35" s="52">
        <v>145</v>
      </c>
      <c r="M35" s="52">
        <v>10</v>
      </c>
      <c r="N35" s="52">
        <v>545</v>
      </c>
      <c r="O35" s="52">
        <v>55</v>
      </c>
      <c r="P35" s="52">
        <v>185</v>
      </c>
      <c r="Q35" s="52">
        <v>45</v>
      </c>
      <c r="R35" s="52">
        <v>325</v>
      </c>
    </row>
    <row r="36" spans="2:18" x14ac:dyDescent="0.25">
      <c r="B36" s="56" t="s">
        <v>138</v>
      </c>
      <c r="C36" s="52">
        <v>370</v>
      </c>
      <c r="D36" s="52">
        <v>355</v>
      </c>
      <c r="E36" s="52">
        <v>15</v>
      </c>
      <c r="F36" s="52">
        <v>295</v>
      </c>
      <c r="G36" s="52">
        <v>85</v>
      </c>
      <c r="H36" s="52">
        <v>160</v>
      </c>
      <c r="I36" s="52">
        <v>35</v>
      </c>
      <c r="J36" s="52">
        <v>50</v>
      </c>
      <c r="K36" s="52">
        <v>205</v>
      </c>
      <c r="L36" s="52">
        <v>100</v>
      </c>
      <c r="M36" s="52">
        <v>10</v>
      </c>
      <c r="N36" s="52">
        <v>335</v>
      </c>
      <c r="O36" s="52">
        <v>30</v>
      </c>
      <c r="P36" s="52">
        <v>110</v>
      </c>
      <c r="Q36" s="52">
        <v>30</v>
      </c>
      <c r="R36" s="52">
        <v>205</v>
      </c>
    </row>
    <row r="37" spans="2:18" x14ac:dyDescent="0.25">
      <c r="B37" s="56" t="s">
        <v>139</v>
      </c>
      <c r="C37" s="52">
        <v>470</v>
      </c>
      <c r="D37" s="52">
        <v>455</v>
      </c>
      <c r="E37" s="52">
        <v>15</v>
      </c>
      <c r="F37" s="52">
        <v>335</v>
      </c>
      <c r="G37" s="52">
        <v>15</v>
      </c>
      <c r="H37" s="52">
        <v>60</v>
      </c>
      <c r="I37" s="52">
        <v>320</v>
      </c>
      <c r="J37" s="52">
        <v>30</v>
      </c>
      <c r="K37" s="52">
        <v>220</v>
      </c>
      <c r="L37" s="52">
        <v>180</v>
      </c>
      <c r="M37" s="52">
        <v>40</v>
      </c>
      <c r="N37" s="52">
        <v>405</v>
      </c>
      <c r="O37" s="52">
        <v>65</v>
      </c>
      <c r="P37" s="52">
        <v>95</v>
      </c>
      <c r="Q37" s="52">
        <v>65</v>
      </c>
      <c r="R37" s="52">
        <v>290</v>
      </c>
    </row>
    <row r="38" spans="2:18" x14ac:dyDescent="0.25">
      <c r="B38" s="56" t="s">
        <v>140</v>
      </c>
      <c r="C38" s="52">
        <v>40</v>
      </c>
      <c r="D38" s="52">
        <v>40</v>
      </c>
      <c r="E38" s="52">
        <v>0</v>
      </c>
      <c r="F38" s="52">
        <v>35</v>
      </c>
      <c r="G38" s="52">
        <v>20</v>
      </c>
      <c r="H38" s="52">
        <v>10</v>
      </c>
      <c r="I38" s="52">
        <v>0</v>
      </c>
      <c r="J38" s="52">
        <v>15</v>
      </c>
      <c r="K38" s="52">
        <v>20</v>
      </c>
      <c r="L38" s="52">
        <v>5</v>
      </c>
      <c r="M38" s="52">
        <v>5</v>
      </c>
      <c r="N38" s="52">
        <v>40</v>
      </c>
      <c r="O38" s="52">
        <v>5</v>
      </c>
      <c r="P38" s="52">
        <v>20</v>
      </c>
      <c r="Q38" s="52">
        <v>5</v>
      </c>
      <c r="R38" s="52">
        <v>15</v>
      </c>
    </row>
    <row r="39" spans="2:18" x14ac:dyDescent="0.25">
      <c r="B39" s="56" t="s">
        <v>141</v>
      </c>
      <c r="C39" s="52">
        <v>195</v>
      </c>
      <c r="D39" s="52">
        <v>190</v>
      </c>
      <c r="E39" s="52">
        <v>5</v>
      </c>
      <c r="F39" s="52">
        <v>155</v>
      </c>
      <c r="G39" s="52">
        <v>75</v>
      </c>
      <c r="H39" s="52">
        <v>50</v>
      </c>
      <c r="I39" s="52">
        <v>5</v>
      </c>
      <c r="J39" s="52">
        <v>35</v>
      </c>
      <c r="K39" s="52">
        <v>100</v>
      </c>
      <c r="L39" s="52">
        <v>50</v>
      </c>
      <c r="M39" s="52">
        <v>10</v>
      </c>
      <c r="N39" s="52">
        <v>180</v>
      </c>
      <c r="O39" s="52">
        <v>15</v>
      </c>
      <c r="P39" s="52">
        <v>65</v>
      </c>
      <c r="Q39" s="52">
        <v>20</v>
      </c>
      <c r="R39" s="52">
        <v>95</v>
      </c>
    </row>
    <row r="40" spans="2:18" x14ac:dyDescent="0.25">
      <c r="B40" s="56" t="s">
        <v>142</v>
      </c>
      <c r="C40" s="52">
        <v>430</v>
      </c>
      <c r="D40" s="52">
        <v>415</v>
      </c>
      <c r="E40" s="52">
        <v>15</v>
      </c>
      <c r="F40" s="52">
        <v>335</v>
      </c>
      <c r="G40" s="52">
        <v>145</v>
      </c>
      <c r="H40" s="52">
        <v>115</v>
      </c>
      <c r="I40" s="52">
        <v>25</v>
      </c>
      <c r="J40" s="52">
        <v>85</v>
      </c>
      <c r="K40" s="52">
        <v>230</v>
      </c>
      <c r="L40" s="52">
        <v>95</v>
      </c>
      <c r="M40" s="52">
        <v>15</v>
      </c>
      <c r="N40" s="52">
        <v>395</v>
      </c>
      <c r="O40" s="52">
        <v>40</v>
      </c>
      <c r="P40" s="52">
        <v>120</v>
      </c>
      <c r="Q40" s="52">
        <v>40</v>
      </c>
      <c r="R40" s="52">
        <v>255</v>
      </c>
    </row>
    <row r="41" spans="2:18" x14ac:dyDescent="0.25">
      <c r="B41" s="56" t="s">
        <v>143</v>
      </c>
      <c r="C41" s="52">
        <v>125</v>
      </c>
      <c r="D41" s="52">
        <v>120</v>
      </c>
      <c r="E41" s="52">
        <v>5</v>
      </c>
      <c r="F41" s="52">
        <v>85</v>
      </c>
      <c r="G41" s="52">
        <v>30</v>
      </c>
      <c r="H41" s="52">
        <v>40</v>
      </c>
      <c r="I41" s="52">
        <v>5</v>
      </c>
      <c r="J41" s="52">
        <v>25</v>
      </c>
      <c r="K41" s="52">
        <v>70</v>
      </c>
      <c r="L41" s="52">
        <v>30</v>
      </c>
      <c r="M41" s="52">
        <v>5</v>
      </c>
      <c r="N41" s="52">
        <v>110</v>
      </c>
      <c r="O41" s="52">
        <v>15</v>
      </c>
      <c r="P41" s="52">
        <v>40</v>
      </c>
      <c r="Q41" s="52">
        <v>15</v>
      </c>
      <c r="R41" s="52">
        <v>65</v>
      </c>
    </row>
    <row r="42" spans="2:18" x14ac:dyDescent="0.25">
      <c r="B42" s="56" t="s">
        <v>144</v>
      </c>
      <c r="C42" s="52">
        <v>235</v>
      </c>
      <c r="D42" s="52">
        <v>225</v>
      </c>
      <c r="E42" s="52">
        <v>10</v>
      </c>
      <c r="F42" s="52">
        <v>175</v>
      </c>
      <c r="G42" s="52">
        <v>45</v>
      </c>
      <c r="H42" s="52">
        <v>75</v>
      </c>
      <c r="I42" s="52">
        <v>10</v>
      </c>
      <c r="J42" s="52">
        <v>40</v>
      </c>
      <c r="K42" s="52">
        <v>130</v>
      </c>
      <c r="L42" s="52">
        <v>60</v>
      </c>
      <c r="M42" s="52">
        <v>5</v>
      </c>
      <c r="N42" s="52">
        <v>205</v>
      </c>
      <c r="O42" s="52">
        <v>30</v>
      </c>
      <c r="P42" s="52">
        <v>100</v>
      </c>
      <c r="Q42" s="52">
        <v>20</v>
      </c>
      <c r="R42" s="52">
        <v>110</v>
      </c>
    </row>
    <row r="43" spans="2:18" x14ac:dyDescent="0.25">
      <c r="B43" s="56" t="s">
        <v>145</v>
      </c>
      <c r="C43" s="52">
        <v>285</v>
      </c>
      <c r="D43" s="52">
        <v>275</v>
      </c>
      <c r="E43" s="52">
        <v>10</v>
      </c>
      <c r="F43" s="52">
        <v>235</v>
      </c>
      <c r="G43" s="52">
        <v>90</v>
      </c>
      <c r="H43" s="52">
        <v>90</v>
      </c>
      <c r="I43" s="52">
        <v>15</v>
      </c>
      <c r="J43" s="52">
        <v>65</v>
      </c>
      <c r="K43" s="52">
        <v>155</v>
      </c>
      <c r="L43" s="52">
        <v>60</v>
      </c>
      <c r="M43" s="52">
        <v>5</v>
      </c>
      <c r="N43" s="52">
        <v>250</v>
      </c>
      <c r="O43" s="52">
        <v>35</v>
      </c>
      <c r="P43" s="52">
        <v>110</v>
      </c>
      <c r="Q43" s="52">
        <v>30</v>
      </c>
      <c r="R43" s="52">
        <v>125</v>
      </c>
    </row>
    <row r="44" spans="2:18" x14ac:dyDescent="0.25">
      <c r="B44" s="56" t="s">
        <v>146</v>
      </c>
      <c r="C44" s="52">
        <v>435</v>
      </c>
      <c r="D44" s="52">
        <v>420</v>
      </c>
      <c r="E44" s="52">
        <v>15</v>
      </c>
      <c r="F44" s="52">
        <v>350</v>
      </c>
      <c r="G44" s="52">
        <v>220</v>
      </c>
      <c r="H44" s="52">
        <v>100</v>
      </c>
      <c r="I44" s="52">
        <v>40</v>
      </c>
      <c r="J44" s="52">
        <v>115</v>
      </c>
      <c r="K44" s="52">
        <v>215</v>
      </c>
      <c r="L44" s="52">
        <v>95</v>
      </c>
      <c r="M44" s="52">
        <v>5</v>
      </c>
      <c r="N44" s="52">
        <v>385</v>
      </c>
      <c r="O44" s="52">
        <v>50</v>
      </c>
      <c r="P44" s="52">
        <v>185</v>
      </c>
      <c r="Q44" s="52">
        <v>60</v>
      </c>
      <c r="R44" s="52">
        <v>185</v>
      </c>
    </row>
    <row r="45" spans="2:18" x14ac:dyDescent="0.25">
      <c r="B45" s="56" t="s">
        <v>147</v>
      </c>
      <c r="C45" s="52">
        <v>510</v>
      </c>
      <c r="D45" s="52">
        <v>495</v>
      </c>
      <c r="E45" s="52">
        <v>15</v>
      </c>
      <c r="F45" s="52">
        <v>385</v>
      </c>
      <c r="G45" s="52">
        <v>120</v>
      </c>
      <c r="H45" s="52">
        <v>200</v>
      </c>
      <c r="I45" s="52">
        <v>30</v>
      </c>
      <c r="J45" s="52">
        <v>120</v>
      </c>
      <c r="K45" s="52">
        <v>285</v>
      </c>
      <c r="L45" s="52">
        <v>90</v>
      </c>
      <c r="M45" s="52">
        <v>15</v>
      </c>
      <c r="N45" s="52">
        <v>450</v>
      </c>
      <c r="O45" s="52">
        <v>60</v>
      </c>
      <c r="P45" s="52">
        <v>185</v>
      </c>
      <c r="Q45" s="52">
        <v>55</v>
      </c>
      <c r="R45" s="52">
        <v>250</v>
      </c>
    </row>
    <row r="46" spans="2:18" x14ac:dyDescent="0.25">
      <c r="B46" s="56" t="s">
        <v>148</v>
      </c>
      <c r="C46" s="52">
        <v>305</v>
      </c>
      <c r="D46" s="52">
        <v>290</v>
      </c>
      <c r="E46" s="52">
        <v>15</v>
      </c>
      <c r="F46" s="52">
        <v>245</v>
      </c>
      <c r="G46" s="52">
        <v>85</v>
      </c>
      <c r="H46" s="52">
        <v>115</v>
      </c>
      <c r="I46" s="52">
        <v>20</v>
      </c>
      <c r="J46" s="52">
        <v>70</v>
      </c>
      <c r="K46" s="52">
        <v>135</v>
      </c>
      <c r="L46" s="52">
        <v>90</v>
      </c>
      <c r="M46" s="52">
        <v>10</v>
      </c>
      <c r="N46" s="52">
        <v>285</v>
      </c>
      <c r="O46" s="52">
        <v>20</v>
      </c>
      <c r="P46" s="52">
        <v>85</v>
      </c>
      <c r="Q46" s="52">
        <v>25</v>
      </c>
      <c r="R46" s="52">
        <v>185</v>
      </c>
    </row>
    <row r="47" spans="2:18" x14ac:dyDescent="0.25">
      <c r="B47" s="56" t="s">
        <v>149</v>
      </c>
      <c r="C47" s="52">
        <v>655</v>
      </c>
      <c r="D47" s="52">
        <v>635</v>
      </c>
      <c r="E47" s="52">
        <v>20</v>
      </c>
      <c r="F47" s="52">
        <v>360</v>
      </c>
      <c r="G47" s="52">
        <v>40</v>
      </c>
      <c r="H47" s="52">
        <v>160</v>
      </c>
      <c r="I47" s="52">
        <v>310</v>
      </c>
      <c r="J47" s="52">
        <v>55</v>
      </c>
      <c r="K47" s="52">
        <v>290</v>
      </c>
      <c r="L47" s="52">
        <v>270</v>
      </c>
      <c r="M47" s="52">
        <v>40</v>
      </c>
      <c r="N47" s="52">
        <v>575</v>
      </c>
      <c r="O47" s="52">
        <v>80</v>
      </c>
      <c r="P47" s="52">
        <v>190</v>
      </c>
      <c r="Q47" s="52">
        <v>85</v>
      </c>
      <c r="R47" s="52">
        <v>350</v>
      </c>
    </row>
    <row r="48" spans="2:18" x14ac:dyDescent="0.25">
      <c r="B48" s="56" t="s">
        <v>150</v>
      </c>
      <c r="C48" s="52">
        <v>170</v>
      </c>
      <c r="D48" s="52">
        <v>170</v>
      </c>
      <c r="E48" s="52">
        <v>5</v>
      </c>
      <c r="F48" s="52">
        <v>150</v>
      </c>
      <c r="G48" s="52">
        <v>70</v>
      </c>
      <c r="H48" s="52">
        <v>70</v>
      </c>
      <c r="I48" s="52">
        <v>5</v>
      </c>
      <c r="J48" s="52">
        <v>50</v>
      </c>
      <c r="K48" s="52">
        <v>85</v>
      </c>
      <c r="L48" s="52">
        <v>30</v>
      </c>
      <c r="M48" s="52">
        <v>5</v>
      </c>
      <c r="N48" s="52">
        <v>160</v>
      </c>
      <c r="O48" s="52">
        <v>10</v>
      </c>
      <c r="P48" s="52">
        <v>80</v>
      </c>
      <c r="Q48" s="52">
        <v>15</v>
      </c>
      <c r="R48" s="52">
        <v>70</v>
      </c>
    </row>
    <row r="49" spans="2:18" x14ac:dyDescent="0.25">
      <c r="B49" s="56" t="s">
        <v>151</v>
      </c>
      <c r="C49" s="52">
        <v>850</v>
      </c>
      <c r="D49" s="52">
        <v>825</v>
      </c>
      <c r="E49" s="52">
        <v>25</v>
      </c>
      <c r="F49" s="52">
        <v>320</v>
      </c>
      <c r="G49" s="52">
        <v>25</v>
      </c>
      <c r="H49" s="52">
        <v>140</v>
      </c>
      <c r="I49" s="52">
        <v>590</v>
      </c>
      <c r="J49" s="52">
        <v>40</v>
      </c>
      <c r="K49" s="52">
        <v>380</v>
      </c>
      <c r="L49" s="52">
        <v>395</v>
      </c>
      <c r="M49" s="52">
        <v>35</v>
      </c>
      <c r="N49" s="52">
        <v>650</v>
      </c>
      <c r="O49" s="52">
        <v>200</v>
      </c>
      <c r="P49" s="52">
        <v>200</v>
      </c>
      <c r="Q49" s="52">
        <v>175</v>
      </c>
      <c r="R49" s="52">
        <v>465</v>
      </c>
    </row>
    <row r="50" spans="2:18" x14ac:dyDescent="0.25">
      <c r="B50" s="56" t="s">
        <v>152</v>
      </c>
      <c r="C50" s="52">
        <v>670</v>
      </c>
      <c r="D50" s="52">
        <v>655</v>
      </c>
      <c r="E50" s="52">
        <v>15</v>
      </c>
      <c r="F50" s="52">
        <v>525</v>
      </c>
      <c r="G50" s="52">
        <v>125</v>
      </c>
      <c r="H50" s="52">
        <v>240</v>
      </c>
      <c r="I50" s="52">
        <v>170</v>
      </c>
      <c r="J50" s="52">
        <v>100</v>
      </c>
      <c r="K50" s="52">
        <v>345</v>
      </c>
      <c r="L50" s="52">
        <v>205</v>
      </c>
      <c r="M50" s="52">
        <v>25</v>
      </c>
      <c r="N50" s="52">
        <v>600</v>
      </c>
      <c r="O50" s="52">
        <v>75</v>
      </c>
      <c r="P50" s="52">
        <v>155</v>
      </c>
      <c r="Q50" s="52">
        <v>80</v>
      </c>
      <c r="R50" s="52">
        <v>415</v>
      </c>
    </row>
    <row r="51" spans="2:18" x14ac:dyDescent="0.25">
      <c r="B51" s="56" t="s">
        <v>153</v>
      </c>
      <c r="C51" s="52">
        <v>1285</v>
      </c>
      <c r="D51" s="52">
        <v>1255</v>
      </c>
      <c r="E51" s="52">
        <v>30</v>
      </c>
      <c r="F51" s="52">
        <v>990</v>
      </c>
      <c r="G51" s="52">
        <v>220</v>
      </c>
      <c r="H51" s="52">
        <v>405</v>
      </c>
      <c r="I51" s="52">
        <v>245</v>
      </c>
      <c r="J51" s="52">
        <v>215</v>
      </c>
      <c r="K51" s="52">
        <v>655</v>
      </c>
      <c r="L51" s="52">
        <v>375</v>
      </c>
      <c r="M51" s="52">
        <v>45</v>
      </c>
      <c r="N51" s="52">
        <v>1120</v>
      </c>
      <c r="O51" s="52">
        <v>165</v>
      </c>
      <c r="P51" s="52">
        <v>335</v>
      </c>
      <c r="Q51" s="52">
        <v>145</v>
      </c>
      <c r="R51" s="52">
        <v>730</v>
      </c>
    </row>
    <row r="52" spans="2:18" x14ac:dyDescent="0.25">
      <c r="B52" s="56" t="s">
        <v>154</v>
      </c>
      <c r="C52" s="52">
        <v>765</v>
      </c>
      <c r="D52" s="52">
        <v>740</v>
      </c>
      <c r="E52" s="52">
        <v>25</v>
      </c>
      <c r="F52" s="52">
        <v>570</v>
      </c>
      <c r="G52" s="52">
        <v>155</v>
      </c>
      <c r="H52" s="52">
        <v>305</v>
      </c>
      <c r="I52" s="52">
        <v>85</v>
      </c>
      <c r="J52" s="52">
        <v>145</v>
      </c>
      <c r="K52" s="52">
        <v>390</v>
      </c>
      <c r="L52" s="52">
        <v>205</v>
      </c>
      <c r="M52" s="52">
        <v>25</v>
      </c>
      <c r="N52" s="52">
        <v>680</v>
      </c>
      <c r="O52" s="52">
        <v>90</v>
      </c>
      <c r="P52" s="52">
        <v>150</v>
      </c>
      <c r="Q52" s="52">
        <v>80</v>
      </c>
      <c r="R52" s="52">
        <v>470</v>
      </c>
    </row>
    <row r="53" spans="2:18" x14ac:dyDescent="0.25">
      <c r="B53" s="56" t="s">
        <v>155</v>
      </c>
      <c r="C53" s="52">
        <v>120</v>
      </c>
      <c r="D53" s="52">
        <v>115</v>
      </c>
      <c r="E53" s="52">
        <v>5</v>
      </c>
      <c r="F53" s="52">
        <v>95</v>
      </c>
      <c r="G53" s="52">
        <v>20</v>
      </c>
      <c r="H53" s="52">
        <v>55</v>
      </c>
      <c r="I53" s="52">
        <v>5</v>
      </c>
      <c r="J53" s="52">
        <v>20</v>
      </c>
      <c r="K53" s="52">
        <v>65</v>
      </c>
      <c r="L53" s="52">
        <v>30</v>
      </c>
      <c r="M53" s="52">
        <v>5</v>
      </c>
      <c r="N53" s="52">
        <v>110</v>
      </c>
      <c r="O53" s="52">
        <v>10</v>
      </c>
      <c r="P53" s="52">
        <v>25</v>
      </c>
      <c r="Q53" s="52">
        <v>15</v>
      </c>
      <c r="R53" s="52">
        <v>75</v>
      </c>
    </row>
    <row r="54" spans="2:18" x14ac:dyDescent="0.25">
      <c r="B54" s="56" t="s">
        <v>156</v>
      </c>
      <c r="C54" s="52">
        <v>980</v>
      </c>
      <c r="D54" s="52">
        <v>965</v>
      </c>
      <c r="E54" s="52">
        <v>15</v>
      </c>
      <c r="F54" s="52">
        <v>555</v>
      </c>
      <c r="G54" s="52">
        <v>35</v>
      </c>
      <c r="H54" s="52">
        <v>255</v>
      </c>
      <c r="I54" s="52">
        <v>490</v>
      </c>
      <c r="J54" s="52">
        <v>110</v>
      </c>
      <c r="K54" s="52">
        <v>480</v>
      </c>
      <c r="L54" s="52">
        <v>355</v>
      </c>
      <c r="M54" s="52">
        <v>35</v>
      </c>
      <c r="N54" s="52">
        <v>870</v>
      </c>
      <c r="O54" s="52">
        <v>110</v>
      </c>
      <c r="P54" s="52">
        <v>215</v>
      </c>
      <c r="Q54" s="52">
        <v>190</v>
      </c>
      <c r="R54" s="52">
        <v>505</v>
      </c>
    </row>
    <row r="55" spans="2:18" x14ac:dyDescent="0.25">
      <c r="B55" s="56" t="s">
        <v>157</v>
      </c>
      <c r="C55" s="52">
        <v>210</v>
      </c>
      <c r="D55" s="52">
        <v>205</v>
      </c>
      <c r="E55" s="52">
        <v>5</v>
      </c>
      <c r="F55" s="52">
        <v>175</v>
      </c>
      <c r="G55" s="52">
        <v>45</v>
      </c>
      <c r="H55" s="52">
        <v>100</v>
      </c>
      <c r="I55" s="52">
        <v>15</v>
      </c>
      <c r="J55" s="52">
        <v>40</v>
      </c>
      <c r="K55" s="52">
        <v>95</v>
      </c>
      <c r="L55" s="52">
        <v>70</v>
      </c>
      <c r="M55" s="52">
        <v>5</v>
      </c>
      <c r="N55" s="52">
        <v>190</v>
      </c>
      <c r="O55" s="52">
        <v>20</v>
      </c>
      <c r="P55" s="52">
        <v>55</v>
      </c>
      <c r="Q55" s="52">
        <v>15</v>
      </c>
      <c r="R55" s="52">
        <v>135</v>
      </c>
    </row>
    <row r="56" spans="2:18" x14ac:dyDescent="0.25">
      <c r="B56" s="56" t="s">
        <v>158</v>
      </c>
      <c r="C56" s="52">
        <v>520</v>
      </c>
      <c r="D56" s="52">
        <v>495</v>
      </c>
      <c r="E56" s="52">
        <v>20</v>
      </c>
      <c r="F56" s="52">
        <v>355</v>
      </c>
      <c r="G56" s="52">
        <v>55</v>
      </c>
      <c r="H56" s="52">
        <v>120</v>
      </c>
      <c r="I56" s="52">
        <v>240</v>
      </c>
      <c r="J56" s="52">
        <v>40</v>
      </c>
      <c r="K56" s="52">
        <v>205</v>
      </c>
      <c r="L56" s="52">
        <v>235</v>
      </c>
      <c r="M56" s="52">
        <v>40</v>
      </c>
      <c r="N56" s="52">
        <v>445</v>
      </c>
      <c r="O56" s="52">
        <v>75</v>
      </c>
      <c r="P56" s="52">
        <v>90</v>
      </c>
      <c r="Q56" s="52">
        <v>105</v>
      </c>
      <c r="R56" s="52">
        <v>310</v>
      </c>
    </row>
    <row r="57" spans="2:18" x14ac:dyDescent="0.25">
      <c r="B57" s="56" t="s">
        <v>159</v>
      </c>
      <c r="C57" s="52">
        <v>1155</v>
      </c>
      <c r="D57" s="52">
        <v>1125</v>
      </c>
      <c r="E57" s="52">
        <v>30</v>
      </c>
      <c r="F57" s="52">
        <v>775</v>
      </c>
      <c r="G57" s="52">
        <v>200</v>
      </c>
      <c r="H57" s="52">
        <v>255</v>
      </c>
      <c r="I57" s="52">
        <v>420</v>
      </c>
      <c r="J57" s="52">
        <v>130</v>
      </c>
      <c r="K57" s="52">
        <v>600</v>
      </c>
      <c r="L57" s="52">
        <v>390</v>
      </c>
      <c r="M57" s="52">
        <v>35</v>
      </c>
      <c r="N57" s="52">
        <v>1010</v>
      </c>
      <c r="O57" s="52">
        <v>150</v>
      </c>
      <c r="P57" s="52">
        <v>320</v>
      </c>
      <c r="Q57" s="52">
        <v>175</v>
      </c>
      <c r="R57" s="52">
        <v>595</v>
      </c>
    </row>
    <row r="58" spans="2:18" x14ac:dyDescent="0.25">
      <c r="B58" s="56" t="s">
        <v>160</v>
      </c>
      <c r="C58" s="52">
        <v>475</v>
      </c>
      <c r="D58" s="52">
        <v>455</v>
      </c>
      <c r="E58" s="52">
        <v>15</v>
      </c>
      <c r="F58" s="52">
        <v>380</v>
      </c>
      <c r="G58" s="52">
        <v>85</v>
      </c>
      <c r="H58" s="52">
        <v>225</v>
      </c>
      <c r="I58" s="52">
        <v>65</v>
      </c>
      <c r="J58" s="52">
        <v>85</v>
      </c>
      <c r="K58" s="52">
        <v>215</v>
      </c>
      <c r="L58" s="52">
        <v>145</v>
      </c>
      <c r="M58" s="52">
        <v>30</v>
      </c>
      <c r="N58" s="52">
        <v>435</v>
      </c>
      <c r="O58" s="52">
        <v>35</v>
      </c>
      <c r="P58" s="52">
        <v>120</v>
      </c>
      <c r="Q58" s="52">
        <v>35</v>
      </c>
      <c r="R58" s="52">
        <v>300</v>
      </c>
    </row>
    <row r="59" spans="2:18" x14ac:dyDescent="0.25">
      <c r="B59" s="56" t="s">
        <v>161</v>
      </c>
      <c r="C59" s="52">
        <v>1345</v>
      </c>
      <c r="D59" s="52">
        <v>1315</v>
      </c>
      <c r="E59" s="52">
        <v>25</v>
      </c>
      <c r="F59" s="52">
        <v>700</v>
      </c>
      <c r="G59" s="52">
        <v>120</v>
      </c>
      <c r="H59" s="52">
        <v>270</v>
      </c>
      <c r="I59" s="52">
        <v>765</v>
      </c>
      <c r="J59" s="52">
        <v>115</v>
      </c>
      <c r="K59" s="52">
        <v>675</v>
      </c>
      <c r="L59" s="52">
        <v>490</v>
      </c>
      <c r="M59" s="52">
        <v>65</v>
      </c>
      <c r="N59" s="52">
        <v>1060</v>
      </c>
      <c r="O59" s="52">
        <v>280</v>
      </c>
      <c r="P59" s="52">
        <v>340</v>
      </c>
      <c r="Q59" s="52">
        <v>240</v>
      </c>
      <c r="R59" s="52">
        <v>715</v>
      </c>
    </row>
    <row r="60" spans="2:18" x14ac:dyDescent="0.25">
      <c r="B60" s="56" t="s">
        <v>162</v>
      </c>
      <c r="C60" s="52">
        <v>625</v>
      </c>
      <c r="D60" s="52">
        <v>610</v>
      </c>
      <c r="E60" s="52">
        <v>15</v>
      </c>
      <c r="F60" s="52">
        <v>520</v>
      </c>
      <c r="G60" s="52">
        <v>385</v>
      </c>
      <c r="H60" s="52">
        <v>115</v>
      </c>
      <c r="I60" s="52">
        <v>45</v>
      </c>
      <c r="J60" s="52">
        <v>145</v>
      </c>
      <c r="K60" s="52">
        <v>320</v>
      </c>
      <c r="L60" s="52">
        <v>135</v>
      </c>
      <c r="M60" s="52">
        <v>20</v>
      </c>
      <c r="N60" s="52">
        <v>580</v>
      </c>
      <c r="O60" s="52">
        <v>45</v>
      </c>
      <c r="P60" s="52">
        <v>230</v>
      </c>
      <c r="Q60" s="52">
        <v>80</v>
      </c>
      <c r="R60" s="52">
        <v>295</v>
      </c>
    </row>
    <row r="61" spans="2:18" x14ac:dyDescent="0.25">
      <c r="B61" s="56" t="s">
        <v>163</v>
      </c>
      <c r="C61" s="52">
        <v>1160</v>
      </c>
      <c r="D61" s="52">
        <v>1120</v>
      </c>
      <c r="E61" s="52">
        <v>40</v>
      </c>
      <c r="F61" s="52">
        <v>700</v>
      </c>
      <c r="G61" s="52">
        <v>80</v>
      </c>
      <c r="H61" s="52">
        <v>200</v>
      </c>
      <c r="I61" s="52">
        <v>630</v>
      </c>
      <c r="J61" s="52">
        <v>95</v>
      </c>
      <c r="K61" s="52">
        <v>540</v>
      </c>
      <c r="L61" s="52">
        <v>470</v>
      </c>
      <c r="M61" s="52">
        <v>50</v>
      </c>
      <c r="N61" s="52">
        <v>1005</v>
      </c>
      <c r="O61" s="52">
        <v>155</v>
      </c>
      <c r="P61" s="52">
        <v>215</v>
      </c>
      <c r="Q61" s="52">
        <v>225</v>
      </c>
      <c r="R61" s="52">
        <v>675</v>
      </c>
    </row>
    <row r="62" spans="2:18" x14ac:dyDescent="0.25">
      <c r="B62" s="56" t="s">
        <v>164</v>
      </c>
      <c r="C62" s="52">
        <v>780</v>
      </c>
      <c r="D62" s="52">
        <v>755</v>
      </c>
      <c r="E62" s="52">
        <v>25</v>
      </c>
      <c r="F62" s="52">
        <v>605</v>
      </c>
      <c r="G62" s="52">
        <v>155</v>
      </c>
      <c r="H62" s="52">
        <v>305</v>
      </c>
      <c r="I62" s="52">
        <v>35</v>
      </c>
      <c r="J62" s="52">
        <v>155</v>
      </c>
      <c r="K62" s="52">
        <v>385</v>
      </c>
      <c r="L62" s="52">
        <v>215</v>
      </c>
      <c r="M62" s="52">
        <v>25</v>
      </c>
      <c r="N62" s="52">
        <v>690</v>
      </c>
      <c r="O62" s="52">
        <v>90</v>
      </c>
      <c r="P62" s="52">
        <v>205</v>
      </c>
      <c r="Q62" s="52">
        <v>75</v>
      </c>
      <c r="R62" s="52">
        <v>455</v>
      </c>
    </row>
    <row r="63" spans="2:18" x14ac:dyDescent="0.25">
      <c r="B63" s="56" t="s">
        <v>165</v>
      </c>
      <c r="C63" s="52">
        <v>250</v>
      </c>
      <c r="D63" s="52">
        <v>245</v>
      </c>
      <c r="E63" s="52">
        <v>5</v>
      </c>
      <c r="F63" s="52">
        <v>185</v>
      </c>
      <c r="G63" s="52">
        <v>55</v>
      </c>
      <c r="H63" s="52">
        <v>110</v>
      </c>
      <c r="I63" s="52">
        <v>30</v>
      </c>
      <c r="J63" s="52">
        <v>50</v>
      </c>
      <c r="K63" s="52">
        <v>140</v>
      </c>
      <c r="L63" s="52">
        <v>45</v>
      </c>
      <c r="M63" s="52">
        <v>10</v>
      </c>
      <c r="N63" s="52">
        <v>210</v>
      </c>
      <c r="O63" s="52">
        <v>40</v>
      </c>
      <c r="P63" s="52">
        <v>75</v>
      </c>
      <c r="Q63" s="52">
        <v>40</v>
      </c>
      <c r="R63" s="52">
        <v>130</v>
      </c>
    </row>
    <row r="64" spans="2:18" x14ac:dyDescent="0.25">
      <c r="B64" s="56" t="s">
        <v>166</v>
      </c>
      <c r="C64" s="52">
        <v>705</v>
      </c>
      <c r="D64" s="52">
        <v>690</v>
      </c>
      <c r="E64" s="52">
        <v>15</v>
      </c>
      <c r="F64" s="52">
        <v>540</v>
      </c>
      <c r="G64" s="52">
        <v>145</v>
      </c>
      <c r="H64" s="52">
        <v>185</v>
      </c>
      <c r="I64" s="52">
        <v>120</v>
      </c>
      <c r="J64" s="52">
        <v>145</v>
      </c>
      <c r="K64" s="52">
        <v>355</v>
      </c>
      <c r="L64" s="52">
        <v>180</v>
      </c>
      <c r="M64" s="52">
        <v>25</v>
      </c>
      <c r="N64" s="52">
        <v>615</v>
      </c>
      <c r="O64" s="52">
        <v>90</v>
      </c>
      <c r="P64" s="52">
        <v>175</v>
      </c>
      <c r="Q64" s="52">
        <v>95</v>
      </c>
      <c r="R64" s="52">
        <v>400</v>
      </c>
    </row>
    <row r="65" spans="2:18" x14ac:dyDescent="0.25">
      <c r="B65" s="58" t="s">
        <v>110</v>
      </c>
      <c r="C65" s="53">
        <v>25135</v>
      </c>
      <c r="D65" s="53">
        <v>24440</v>
      </c>
      <c r="E65" s="53">
        <v>690</v>
      </c>
      <c r="F65" s="53">
        <v>17900</v>
      </c>
      <c r="G65" s="53">
        <v>5150</v>
      </c>
      <c r="H65" s="53">
        <v>7340</v>
      </c>
      <c r="I65" s="53">
        <v>6155</v>
      </c>
      <c r="J65" s="53">
        <v>4090</v>
      </c>
      <c r="K65" s="53">
        <v>12530</v>
      </c>
      <c r="L65" s="53">
        <v>7590</v>
      </c>
      <c r="M65" s="53">
        <v>925</v>
      </c>
      <c r="N65" s="53">
        <v>21860</v>
      </c>
      <c r="O65" s="53">
        <v>3275</v>
      </c>
      <c r="P65" s="53">
        <v>7035</v>
      </c>
      <c r="Q65" s="53">
        <v>3400</v>
      </c>
      <c r="R65" s="53">
        <v>13505</v>
      </c>
    </row>
    <row r="67" spans="2:18" x14ac:dyDescent="0.25">
      <c r="G67" s="50"/>
      <c r="H67" s="50"/>
      <c r="I67" s="50"/>
      <c r="J67" s="50"/>
      <c r="L67" s="50"/>
    </row>
    <row r="72" spans="2:18" s="2" customFormat="1" ht="18.75" x14ac:dyDescent="0.25">
      <c r="B72" s="13" t="s">
        <v>4</v>
      </c>
      <c r="C72" s="13"/>
      <c r="D72" s="13"/>
      <c r="E72" s="13"/>
      <c r="F72" s="13"/>
      <c r="G72" s="13"/>
      <c r="H72" s="13"/>
    </row>
    <row r="73" spans="2:18" s="2" customFormat="1" ht="33" customHeight="1" x14ac:dyDescent="0.25">
      <c r="B73" s="64" t="s">
        <v>33</v>
      </c>
      <c r="C73" s="64"/>
      <c r="D73" s="64"/>
      <c r="E73" s="64"/>
      <c r="F73" s="64"/>
      <c r="G73" s="64"/>
      <c r="H73" s="64"/>
      <c r="I73" s="64"/>
      <c r="J73" s="64"/>
      <c r="K73" s="64"/>
      <c r="L73" s="64"/>
    </row>
    <row r="74" spans="2:18" s="2" customFormat="1" x14ac:dyDescent="0.25">
      <c r="B74" s="14" t="s">
        <v>6</v>
      </c>
      <c r="C74" s="15"/>
      <c r="D74" s="15"/>
      <c r="E74" s="15"/>
      <c r="F74" s="15"/>
      <c r="G74" s="15"/>
      <c r="H74" s="15"/>
    </row>
    <row r="75" spans="2:18" s="2" customFormat="1" x14ac:dyDescent="0.25">
      <c r="B75" s="14"/>
      <c r="C75" s="15"/>
      <c r="D75" s="15"/>
      <c r="E75" s="15"/>
      <c r="F75" s="15"/>
      <c r="G75" s="15"/>
      <c r="H75" s="15"/>
    </row>
    <row r="76" spans="2:18" s="2" customFormat="1" x14ac:dyDescent="0.25">
      <c r="B76" s="16" t="s">
        <v>7</v>
      </c>
      <c r="C76" s="15"/>
      <c r="D76" s="15"/>
      <c r="E76" s="15"/>
      <c r="F76" s="15"/>
      <c r="G76" s="15"/>
      <c r="H76" s="15"/>
    </row>
    <row r="77" spans="2:18" s="2" customFormat="1" x14ac:dyDescent="0.25">
      <c r="B77" s="2" t="s">
        <v>8</v>
      </c>
      <c r="C77" s="17"/>
      <c r="E77" s="17"/>
      <c r="F77" s="17"/>
      <c r="G77" s="17"/>
    </row>
    <row r="78" spans="2:18" s="2" customFormat="1" x14ac:dyDescent="0.25">
      <c r="B78" s="18" t="s">
        <v>49</v>
      </c>
      <c r="C78" s="17"/>
      <c r="D78" s="18"/>
      <c r="E78" s="17"/>
      <c r="F78" s="17"/>
      <c r="G78" s="17"/>
    </row>
    <row r="79" spans="2:18" s="2" customFormat="1" x14ac:dyDescent="0.25"/>
    <row r="80" spans="2:18" s="2" customFormat="1" x14ac:dyDescent="0.25">
      <c r="B80" s="18" t="s">
        <v>10</v>
      </c>
    </row>
    <row r="81" s="2" customFormat="1" x14ac:dyDescent="0.25"/>
  </sheetData>
  <mergeCells count="1">
    <mergeCell ref="B73:L73"/>
  </mergeCells>
  <hyperlinks>
    <hyperlink ref="C77:G77" r:id="rId2" display="For further information, please contact data@dss.gov.au" xr:uid="{9F806AE2-025D-43FA-B500-0A623D972E9A}"/>
    <hyperlink ref="B74" r:id="rId3" xr:uid="{B6DAFBEB-6E1D-4BB2-82D6-883D6566DCEF}"/>
    <hyperlink ref="B80" r:id="rId4" xr:uid="{8CD0DA02-4043-42E5-9FAE-ACD5C2B0CEA3}"/>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V40"/>
  <sheetViews>
    <sheetView showGridLines="0" workbookViewId="0"/>
  </sheetViews>
  <sheetFormatPr defaultColWidth="9.140625"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8.42578125" style="22" bestFit="1" customWidth="1"/>
    <col min="12" max="14" width="15" style="22" bestFit="1" customWidth="1"/>
    <col min="15" max="15" width="13.28515625" style="22" bestFit="1" customWidth="1"/>
    <col min="16" max="16" width="18.140625" style="22" bestFit="1" customWidth="1"/>
    <col min="17" max="17" width="14.140625" style="22" bestFit="1" customWidth="1"/>
    <col min="18" max="18" width="14.42578125" style="22" bestFit="1" customWidth="1"/>
    <col min="19" max="19" width="16" style="22" bestFit="1" customWidth="1"/>
    <col min="20" max="20" width="26.85546875" style="22" bestFit="1" customWidth="1"/>
    <col min="21" max="21" width="28.5703125" style="22" bestFit="1" customWidth="1"/>
    <col min="22" max="22" width="34.2851562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84</v>
      </c>
    </row>
    <row r="9" spans="2:22" ht="15.75" customHeight="1" x14ac:dyDescent="0.25">
      <c r="B9" s="5" t="str">
        <f>"Data as at "&amp;TEXT('Data descriptors'!D44,"DD MMMM YYYY")</f>
        <v>Data as at 28 February 2026</v>
      </c>
    </row>
    <row r="11" spans="2:22" ht="15.75" x14ac:dyDescent="0.25">
      <c r="B11" s="49" t="str">
        <f>"Table 2. Parent Pathways Caseload by Participant State"</f>
        <v>Table 2. Parent Pathways Caseload by Participant State</v>
      </c>
    </row>
    <row r="12" spans="2:22" x14ac:dyDescent="0.25">
      <c r="B12" s="47" t="s">
        <v>85</v>
      </c>
    </row>
    <row r="14" spans="2:22" x14ac:dyDescent="0.25">
      <c r="B14" s="57" t="s">
        <v>86</v>
      </c>
      <c r="C14" s="57" t="s">
        <v>87</v>
      </c>
      <c r="D14" s="57" t="s">
        <v>55</v>
      </c>
      <c r="E14" s="57" t="s">
        <v>58</v>
      </c>
      <c r="F14" s="57" t="s">
        <v>60</v>
      </c>
      <c r="G14" s="57" t="s">
        <v>63</v>
      </c>
      <c r="H14" s="57" t="s">
        <v>88</v>
      </c>
      <c r="I14" s="57" t="s">
        <v>89</v>
      </c>
      <c r="J14" s="57" t="s">
        <v>72</v>
      </c>
      <c r="K14" s="57" t="s">
        <v>90</v>
      </c>
      <c r="L14" s="57" t="s">
        <v>91</v>
      </c>
      <c r="M14" s="57" t="s">
        <v>92</v>
      </c>
      <c r="N14" s="57" t="s">
        <v>93</v>
      </c>
      <c r="O14" s="57" t="s">
        <v>94</v>
      </c>
      <c r="P14" s="57" t="s">
        <v>95</v>
      </c>
      <c r="Q14" s="57" t="s">
        <v>96</v>
      </c>
      <c r="R14" s="57" t="s">
        <v>97</v>
      </c>
      <c r="S14" s="57" t="s">
        <v>98</v>
      </c>
      <c r="T14" s="57" t="s">
        <v>99</v>
      </c>
      <c r="U14" s="57" t="s">
        <v>100</v>
      </c>
      <c r="V14" s="57" t="s">
        <v>101</v>
      </c>
    </row>
    <row r="15" spans="2:22" x14ac:dyDescent="0.25">
      <c r="B15" s="56" t="s">
        <v>102</v>
      </c>
      <c r="C15" s="52">
        <v>230</v>
      </c>
      <c r="D15" s="52">
        <v>220</v>
      </c>
      <c r="E15" s="52">
        <v>5</v>
      </c>
      <c r="F15" s="52">
        <v>170</v>
      </c>
      <c r="G15" s="52">
        <v>35</v>
      </c>
      <c r="H15" s="52">
        <v>80</v>
      </c>
      <c r="I15" s="52">
        <v>60</v>
      </c>
      <c r="J15" s="52">
        <v>30</v>
      </c>
      <c r="K15" s="52">
        <v>40</v>
      </c>
      <c r="L15" s="52">
        <v>110</v>
      </c>
      <c r="M15" s="52">
        <v>70</v>
      </c>
      <c r="N15" s="52">
        <v>5</v>
      </c>
      <c r="O15" s="52">
        <v>0</v>
      </c>
      <c r="P15" s="52">
        <v>200</v>
      </c>
      <c r="Q15" s="52">
        <v>20</v>
      </c>
      <c r="R15" s="52">
        <v>0</v>
      </c>
      <c r="S15" s="52">
        <v>10</v>
      </c>
      <c r="T15" s="52">
        <v>60</v>
      </c>
      <c r="U15" s="52">
        <v>30</v>
      </c>
      <c r="V15" s="52">
        <v>110</v>
      </c>
    </row>
    <row r="16" spans="2:22" x14ac:dyDescent="0.25">
      <c r="B16" s="56" t="s">
        <v>103</v>
      </c>
      <c r="C16" s="52">
        <v>6525</v>
      </c>
      <c r="D16" s="52">
        <v>6325</v>
      </c>
      <c r="E16" s="52">
        <v>200</v>
      </c>
      <c r="F16" s="52">
        <v>4695</v>
      </c>
      <c r="G16" s="52">
        <v>1490</v>
      </c>
      <c r="H16" s="52">
        <v>1940</v>
      </c>
      <c r="I16" s="52">
        <v>1650</v>
      </c>
      <c r="J16" s="52">
        <v>575</v>
      </c>
      <c r="K16" s="52">
        <v>1035</v>
      </c>
      <c r="L16" s="52">
        <v>3240</v>
      </c>
      <c r="M16" s="52">
        <v>2000</v>
      </c>
      <c r="N16" s="52">
        <v>235</v>
      </c>
      <c r="O16" s="52">
        <v>20</v>
      </c>
      <c r="P16" s="52">
        <v>5685</v>
      </c>
      <c r="Q16" s="52">
        <v>580</v>
      </c>
      <c r="R16" s="52">
        <v>30</v>
      </c>
      <c r="S16" s="52">
        <v>235</v>
      </c>
      <c r="T16" s="52">
        <v>1865</v>
      </c>
      <c r="U16" s="52">
        <v>850</v>
      </c>
      <c r="V16" s="52">
        <v>3500</v>
      </c>
    </row>
    <row r="17" spans="2:22" x14ac:dyDescent="0.25">
      <c r="B17" s="56" t="s">
        <v>104</v>
      </c>
      <c r="C17" s="52">
        <v>280</v>
      </c>
      <c r="D17" s="52">
        <v>270</v>
      </c>
      <c r="E17" s="52">
        <v>5</v>
      </c>
      <c r="F17" s="52">
        <v>195</v>
      </c>
      <c r="G17" s="52">
        <v>155</v>
      </c>
      <c r="H17" s="52">
        <v>30</v>
      </c>
      <c r="I17" s="52">
        <v>70</v>
      </c>
      <c r="J17" s="52">
        <v>10</v>
      </c>
      <c r="K17" s="52">
        <v>55</v>
      </c>
      <c r="L17" s="52">
        <v>135</v>
      </c>
      <c r="M17" s="52">
        <v>75</v>
      </c>
      <c r="N17" s="52">
        <v>10</v>
      </c>
      <c r="O17" s="52">
        <v>0</v>
      </c>
      <c r="P17" s="52">
        <v>215</v>
      </c>
      <c r="Q17" s="52">
        <v>15</v>
      </c>
      <c r="R17" s="52">
        <v>0</v>
      </c>
      <c r="S17" s="52">
        <v>50</v>
      </c>
      <c r="T17" s="52">
        <v>135</v>
      </c>
      <c r="U17" s="52">
        <v>55</v>
      </c>
      <c r="V17" s="52">
        <v>75</v>
      </c>
    </row>
    <row r="18" spans="2:22" x14ac:dyDescent="0.25">
      <c r="B18" s="56" t="s">
        <v>105</v>
      </c>
      <c r="C18" s="52">
        <v>6380</v>
      </c>
      <c r="D18" s="52">
        <v>6215</v>
      </c>
      <c r="E18" s="52">
        <v>165</v>
      </c>
      <c r="F18" s="52">
        <v>4810</v>
      </c>
      <c r="G18" s="52">
        <v>1835</v>
      </c>
      <c r="H18" s="52">
        <v>1800</v>
      </c>
      <c r="I18" s="52">
        <v>885</v>
      </c>
      <c r="J18" s="52">
        <v>385</v>
      </c>
      <c r="K18" s="52">
        <v>1230</v>
      </c>
      <c r="L18" s="52">
        <v>3210</v>
      </c>
      <c r="M18" s="52">
        <v>1715</v>
      </c>
      <c r="N18" s="52">
        <v>195</v>
      </c>
      <c r="O18" s="52">
        <v>30</v>
      </c>
      <c r="P18" s="52">
        <v>5580</v>
      </c>
      <c r="Q18" s="52">
        <v>425</v>
      </c>
      <c r="R18" s="52">
        <v>5</v>
      </c>
      <c r="S18" s="52">
        <v>370</v>
      </c>
      <c r="T18" s="52">
        <v>1720</v>
      </c>
      <c r="U18" s="52">
        <v>835</v>
      </c>
      <c r="V18" s="52">
        <v>3490</v>
      </c>
    </row>
    <row r="19" spans="2:22" x14ac:dyDescent="0.25">
      <c r="B19" s="56" t="s">
        <v>106</v>
      </c>
      <c r="C19" s="52">
        <v>2180</v>
      </c>
      <c r="D19" s="52">
        <v>2105</v>
      </c>
      <c r="E19" s="52">
        <v>75</v>
      </c>
      <c r="F19" s="52">
        <v>1530</v>
      </c>
      <c r="G19" s="52">
        <v>390</v>
      </c>
      <c r="H19" s="52">
        <v>655</v>
      </c>
      <c r="I19" s="52">
        <v>440</v>
      </c>
      <c r="J19" s="52">
        <v>220</v>
      </c>
      <c r="K19" s="52">
        <v>410</v>
      </c>
      <c r="L19" s="52">
        <v>1075</v>
      </c>
      <c r="M19" s="52">
        <v>635</v>
      </c>
      <c r="N19" s="52">
        <v>60</v>
      </c>
      <c r="O19" s="52">
        <v>5</v>
      </c>
      <c r="P19" s="52">
        <v>1895</v>
      </c>
      <c r="Q19" s="52">
        <v>185</v>
      </c>
      <c r="R19" s="52">
        <v>5</v>
      </c>
      <c r="S19" s="52">
        <v>100</v>
      </c>
      <c r="T19" s="52">
        <v>700</v>
      </c>
      <c r="U19" s="52">
        <v>300</v>
      </c>
      <c r="V19" s="52">
        <v>1070</v>
      </c>
    </row>
    <row r="20" spans="2:22" x14ac:dyDescent="0.25">
      <c r="B20" s="56" t="s">
        <v>107</v>
      </c>
      <c r="C20" s="52">
        <v>920</v>
      </c>
      <c r="D20" s="52">
        <v>900</v>
      </c>
      <c r="E20" s="52">
        <v>20</v>
      </c>
      <c r="F20" s="52">
        <v>710</v>
      </c>
      <c r="G20" s="52">
        <v>230</v>
      </c>
      <c r="H20" s="52">
        <v>315</v>
      </c>
      <c r="I20" s="52">
        <v>40</v>
      </c>
      <c r="J20" s="52">
        <v>15</v>
      </c>
      <c r="K20" s="52">
        <v>215</v>
      </c>
      <c r="L20" s="52">
        <v>500</v>
      </c>
      <c r="M20" s="52">
        <v>180</v>
      </c>
      <c r="N20" s="52">
        <v>20</v>
      </c>
      <c r="O20" s="52">
        <v>5</v>
      </c>
      <c r="P20" s="52">
        <v>825</v>
      </c>
      <c r="Q20" s="52">
        <v>75</v>
      </c>
      <c r="R20" s="52">
        <v>5</v>
      </c>
      <c r="S20" s="52">
        <v>20</v>
      </c>
      <c r="T20" s="52">
        <v>320</v>
      </c>
      <c r="U20" s="52">
        <v>95</v>
      </c>
      <c r="V20" s="52">
        <v>470</v>
      </c>
    </row>
    <row r="21" spans="2:22" x14ac:dyDescent="0.25">
      <c r="B21" s="56" t="s">
        <v>108</v>
      </c>
      <c r="C21" s="52">
        <v>6085</v>
      </c>
      <c r="D21" s="52">
        <v>5920</v>
      </c>
      <c r="E21" s="52">
        <v>160</v>
      </c>
      <c r="F21" s="52">
        <v>3785</v>
      </c>
      <c r="G21" s="52">
        <v>450</v>
      </c>
      <c r="H21" s="52">
        <v>1680</v>
      </c>
      <c r="I21" s="52">
        <v>2500</v>
      </c>
      <c r="J21" s="52">
        <v>1140</v>
      </c>
      <c r="K21" s="52">
        <v>670</v>
      </c>
      <c r="L21" s="52">
        <v>2975</v>
      </c>
      <c r="M21" s="52">
        <v>2175</v>
      </c>
      <c r="N21" s="52">
        <v>255</v>
      </c>
      <c r="O21" s="52">
        <v>10</v>
      </c>
      <c r="P21" s="52">
        <v>5225</v>
      </c>
      <c r="Q21" s="52">
        <v>585</v>
      </c>
      <c r="R21" s="52">
        <v>35</v>
      </c>
      <c r="S21" s="52">
        <v>240</v>
      </c>
      <c r="T21" s="52">
        <v>1520</v>
      </c>
      <c r="U21" s="52">
        <v>955</v>
      </c>
      <c r="V21" s="52">
        <v>3350</v>
      </c>
    </row>
    <row r="22" spans="2:22" x14ac:dyDescent="0.25">
      <c r="B22" s="56" t="s">
        <v>109</v>
      </c>
      <c r="C22" s="52">
        <v>2535</v>
      </c>
      <c r="D22" s="52">
        <v>2480</v>
      </c>
      <c r="E22" s="52">
        <v>55</v>
      </c>
      <c r="F22" s="52">
        <v>2005</v>
      </c>
      <c r="G22" s="52">
        <v>560</v>
      </c>
      <c r="H22" s="52">
        <v>845</v>
      </c>
      <c r="I22" s="52">
        <v>425</v>
      </c>
      <c r="J22" s="52">
        <v>140</v>
      </c>
      <c r="K22" s="52">
        <v>435</v>
      </c>
      <c r="L22" s="52">
        <v>1280</v>
      </c>
      <c r="M22" s="52">
        <v>735</v>
      </c>
      <c r="N22" s="52">
        <v>70</v>
      </c>
      <c r="O22" s="52">
        <v>10</v>
      </c>
      <c r="P22" s="52">
        <v>2240</v>
      </c>
      <c r="Q22" s="52">
        <v>160</v>
      </c>
      <c r="R22" s="52">
        <v>10</v>
      </c>
      <c r="S22" s="52">
        <v>130</v>
      </c>
      <c r="T22" s="52">
        <v>705</v>
      </c>
      <c r="U22" s="52">
        <v>275</v>
      </c>
      <c r="V22" s="52">
        <v>1440</v>
      </c>
    </row>
    <row r="23" spans="2:22" x14ac:dyDescent="0.25">
      <c r="B23" s="58" t="s">
        <v>110</v>
      </c>
      <c r="C23" s="53">
        <v>25135</v>
      </c>
      <c r="D23" s="53">
        <v>24440</v>
      </c>
      <c r="E23" s="53">
        <v>690</v>
      </c>
      <c r="F23" s="53">
        <v>17900</v>
      </c>
      <c r="G23" s="53">
        <v>5150</v>
      </c>
      <c r="H23" s="53">
        <v>7340</v>
      </c>
      <c r="I23" s="53">
        <v>6070</v>
      </c>
      <c r="J23" s="53">
        <v>2515</v>
      </c>
      <c r="K23" s="53">
        <v>4090</v>
      </c>
      <c r="L23" s="53">
        <v>12530</v>
      </c>
      <c r="M23" s="53">
        <v>7590</v>
      </c>
      <c r="N23" s="53">
        <v>850</v>
      </c>
      <c r="O23" s="53">
        <v>75</v>
      </c>
      <c r="P23" s="53">
        <v>21860</v>
      </c>
      <c r="Q23" s="53">
        <v>2040</v>
      </c>
      <c r="R23" s="53">
        <v>85</v>
      </c>
      <c r="S23" s="53">
        <v>1150</v>
      </c>
      <c r="T23" s="53">
        <v>7035</v>
      </c>
      <c r="U23" s="53">
        <v>3400</v>
      </c>
      <c r="V23" s="53">
        <v>13505</v>
      </c>
    </row>
    <row r="25" spans="2:22" x14ac:dyDescent="0.25">
      <c r="U25" s="50"/>
    </row>
    <row r="26" spans="2:22" x14ac:dyDescent="0.25">
      <c r="G26" s="50"/>
      <c r="H26" s="50"/>
      <c r="I26" s="50"/>
      <c r="J26" s="50"/>
      <c r="L26" s="50"/>
      <c r="U26" s="50"/>
    </row>
    <row r="31" spans="2:22" s="2" customFormat="1" ht="18.75" x14ac:dyDescent="0.25">
      <c r="B31" s="13" t="s">
        <v>4</v>
      </c>
      <c r="C31" s="13"/>
      <c r="D31" s="13"/>
      <c r="E31" s="13"/>
      <c r="F31" s="13"/>
      <c r="G31" s="13"/>
      <c r="H31" s="13"/>
    </row>
    <row r="32" spans="2:22" s="2" customFormat="1" ht="33" customHeight="1" x14ac:dyDescent="0.25">
      <c r="B32" s="64" t="s">
        <v>33</v>
      </c>
      <c r="C32" s="64"/>
      <c r="D32" s="64"/>
      <c r="E32" s="64"/>
      <c r="F32" s="64"/>
      <c r="G32" s="64"/>
      <c r="H32" s="64"/>
      <c r="I32" s="64"/>
      <c r="J32" s="64"/>
      <c r="K32" s="64"/>
      <c r="L32" s="64"/>
    </row>
    <row r="33" spans="2:8" s="2" customFormat="1" x14ac:dyDescent="0.25">
      <c r="B33" s="14" t="s">
        <v>6</v>
      </c>
      <c r="C33" s="15"/>
      <c r="D33" s="15"/>
      <c r="E33" s="15"/>
      <c r="F33" s="15"/>
      <c r="G33" s="15"/>
      <c r="H33" s="15"/>
    </row>
    <row r="34" spans="2:8" s="2" customFormat="1" x14ac:dyDescent="0.25">
      <c r="B34" s="14"/>
      <c r="C34" s="15"/>
      <c r="D34" s="15"/>
      <c r="E34" s="15"/>
      <c r="F34" s="15"/>
      <c r="G34" s="15"/>
      <c r="H34" s="15"/>
    </row>
    <row r="35" spans="2:8" s="2" customFormat="1" x14ac:dyDescent="0.25">
      <c r="B35" s="16" t="s">
        <v>7</v>
      </c>
      <c r="C35" s="15"/>
      <c r="D35" s="15"/>
      <c r="E35" s="15"/>
      <c r="F35" s="15"/>
      <c r="G35" s="15"/>
      <c r="H35" s="15"/>
    </row>
    <row r="36" spans="2:8" s="2" customFormat="1" x14ac:dyDescent="0.25">
      <c r="B36" s="2" t="s">
        <v>8</v>
      </c>
      <c r="C36" s="17"/>
      <c r="E36" s="17"/>
      <c r="F36" s="17"/>
      <c r="G36" s="17"/>
    </row>
    <row r="37" spans="2:8" s="2" customFormat="1" x14ac:dyDescent="0.25">
      <c r="B37" s="18" t="s">
        <v>49</v>
      </c>
      <c r="C37" s="17"/>
      <c r="D37" s="18"/>
      <c r="E37" s="17"/>
      <c r="F37" s="17"/>
      <c r="G37" s="17"/>
    </row>
    <row r="38" spans="2:8" s="2" customFormat="1" x14ac:dyDescent="0.25"/>
    <row r="39" spans="2:8" s="2" customFormat="1" x14ac:dyDescent="0.25">
      <c r="B39" s="18" t="s">
        <v>10</v>
      </c>
    </row>
    <row r="40" spans="2:8" s="2" customFormat="1" x14ac:dyDescent="0.25"/>
  </sheetData>
  <mergeCells count="1">
    <mergeCell ref="B32:L32"/>
  </mergeCells>
  <hyperlinks>
    <hyperlink ref="C36:G36" r:id="rId2" display="For further information, please contact data@dss.gov.au" xr:uid="{324B55B8-B4EA-444F-ABD2-87CD24B37861}"/>
    <hyperlink ref="B33" r:id="rId3" xr:uid="{157CAF02-9266-4908-95F5-46809DF51B4B}"/>
    <hyperlink ref="B39" r:id="rId4" xr:uid="{2B43275E-A996-406C-AA3A-44EC92F04931}"/>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D6B2-3F5E-46F4-9BFC-472F504B1EFA}">
  <dimension ref="B1:R120"/>
  <sheetViews>
    <sheetView showGridLines="0" workbookViewId="0"/>
  </sheetViews>
  <sheetFormatPr defaultColWidth="9.140625" defaultRowHeight="15" x14ac:dyDescent="0.25"/>
  <cols>
    <col min="1" max="1" width="3.42578125" style="22" customWidth="1"/>
    <col min="2" max="2" width="38.140625" style="22" bestFit="1" customWidth="1"/>
    <col min="3" max="3" width="14.42578125" style="22" bestFit="1" customWidth="1"/>
    <col min="4" max="4" width="8" style="22" bestFit="1" customWidth="1"/>
    <col min="5" max="5" width="6"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42578125" style="22" bestFit="1"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181</v>
      </c>
    </row>
    <row r="9" spans="2:18" ht="15.75" customHeight="1" x14ac:dyDescent="0.25">
      <c r="B9" s="5" t="str">
        <f>"Data as at "&amp;TEXT('Data descriptors'!D44,"DD MMMM YYYY")</f>
        <v>Data as at 28 February 2026</v>
      </c>
    </row>
    <row r="11" spans="2:18" ht="15.75" x14ac:dyDescent="0.25">
      <c r="B11" s="49" t="str">
        <f>"Table 3. Parent Pathways Caseload by Participant Statistical Area Level 4 (SA4)"</f>
        <v>Table 3. Parent Pathways Caseload by Participant Statistical Area Level 4 (SA4)</v>
      </c>
    </row>
    <row r="12" spans="2:18" x14ac:dyDescent="0.25">
      <c r="B12" s="47" t="s">
        <v>85</v>
      </c>
    </row>
    <row r="13" spans="2:18" x14ac:dyDescent="0.25">
      <c r="B13" s="57" t="s">
        <v>262</v>
      </c>
      <c r="C13" s="57" t="s">
        <v>167</v>
      </c>
      <c r="D13" s="57" t="s">
        <v>168</v>
      </c>
      <c r="E13" s="57" t="s">
        <v>169</v>
      </c>
      <c r="F13" s="57" t="s">
        <v>170</v>
      </c>
      <c r="G13" s="57" t="s">
        <v>171</v>
      </c>
      <c r="H13" s="57" t="s">
        <v>172</v>
      </c>
      <c r="I13" s="57" t="s">
        <v>272</v>
      </c>
      <c r="J13" s="57" t="s">
        <v>173</v>
      </c>
      <c r="K13" s="57" t="s">
        <v>174</v>
      </c>
      <c r="L13" s="57" t="s">
        <v>175</v>
      </c>
      <c r="M13" s="57" t="s">
        <v>274</v>
      </c>
      <c r="N13" s="57" t="s">
        <v>176</v>
      </c>
      <c r="O13" s="57" t="s">
        <v>273</v>
      </c>
      <c r="P13" s="57" t="s">
        <v>177</v>
      </c>
      <c r="Q13" s="57" t="s">
        <v>178</v>
      </c>
      <c r="R13" s="57" t="s">
        <v>179</v>
      </c>
    </row>
    <row r="14" spans="2:18" x14ac:dyDescent="0.25">
      <c r="B14" s="56" t="s">
        <v>182</v>
      </c>
      <c r="C14" s="52">
        <v>110</v>
      </c>
      <c r="D14" s="52">
        <v>105</v>
      </c>
      <c r="E14" s="52">
        <v>5</v>
      </c>
      <c r="F14" s="52">
        <v>80</v>
      </c>
      <c r="G14" s="52">
        <v>15</v>
      </c>
      <c r="H14" s="52">
        <v>35</v>
      </c>
      <c r="I14" s="52">
        <v>25</v>
      </c>
      <c r="J14" s="52">
        <v>15</v>
      </c>
      <c r="K14" s="52">
        <v>40</v>
      </c>
      <c r="L14" s="52">
        <v>55</v>
      </c>
      <c r="M14" s="52">
        <v>5</v>
      </c>
      <c r="N14" s="52">
        <v>95</v>
      </c>
      <c r="O14" s="52">
        <v>15</v>
      </c>
      <c r="P14" s="52">
        <v>25</v>
      </c>
      <c r="Q14" s="52">
        <v>20</v>
      </c>
      <c r="R14" s="52">
        <v>60</v>
      </c>
    </row>
    <row r="15" spans="2:18" x14ac:dyDescent="0.25">
      <c r="B15" s="56" t="s">
        <v>183</v>
      </c>
      <c r="C15" s="52">
        <v>990</v>
      </c>
      <c r="D15" s="52">
        <v>955</v>
      </c>
      <c r="E15" s="52">
        <v>35</v>
      </c>
      <c r="F15" s="52">
        <v>635</v>
      </c>
      <c r="G15" s="52">
        <v>145</v>
      </c>
      <c r="H15" s="52">
        <v>250</v>
      </c>
      <c r="I15" s="52">
        <v>320</v>
      </c>
      <c r="J15" s="52">
        <v>185</v>
      </c>
      <c r="K15" s="52">
        <v>495</v>
      </c>
      <c r="L15" s="52">
        <v>280</v>
      </c>
      <c r="M15" s="52">
        <v>30</v>
      </c>
      <c r="N15" s="52">
        <v>840</v>
      </c>
      <c r="O15" s="52">
        <v>150</v>
      </c>
      <c r="P15" s="52">
        <v>310</v>
      </c>
      <c r="Q15" s="52">
        <v>165</v>
      </c>
      <c r="R15" s="52">
        <v>440</v>
      </c>
    </row>
    <row r="16" spans="2:18" x14ac:dyDescent="0.25">
      <c r="B16" s="56" t="s">
        <v>184</v>
      </c>
      <c r="C16" s="52">
        <v>290</v>
      </c>
      <c r="D16" s="52">
        <v>280</v>
      </c>
      <c r="E16" s="52">
        <v>10</v>
      </c>
      <c r="F16" s="52">
        <v>205</v>
      </c>
      <c r="G16" s="52">
        <v>40</v>
      </c>
      <c r="H16" s="52">
        <v>115</v>
      </c>
      <c r="I16" s="52">
        <v>35</v>
      </c>
      <c r="J16" s="52">
        <v>55</v>
      </c>
      <c r="K16" s="52">
        <v>135</v>
      </c>
      <c r="L16" s="52">
        <v>90</v>
      </c>
      <c r="M16" s="52">
        <v>10</v>
      </c>
      <c r="N16" s="52">
        <v>250</v>
      </c>
      <c r="O16" s="52">
        <v>40</v>
      </c>
      <c r="P16" s="52">
        <v>80</v>
      </c>
      <c r="Q16" s="52">
        <v>35</v>
      </c>
      <c r="R16" s="52">
        <v>165</v>
      </c>
    </row>
    <row r="17" spans="2:18" x14ac:dyDescent="0.25">
      <c r="B17" s="56" t="s">
        <v>185</v>
      </c>
      <c r="C17" s="52">
        <v>215</v>
      </c>
      <c r="D17" s="52">
        <v>205</v>
      </c>
      <c r="E17" s="52">
        <v>5</v>
      </c>
      <c r="F17" s="52">
        <v>160</v>
      </c>
      <c r="G17" s="52">
        <v>35</v>
      </c>
      <c r="H17" s="52">
        <v>45</v>
      </c>
      <c r="I17" s="52">
        <v>50</v>
      </c>
      <c r="J17" s="52">
        <v>35</v>
      </c>
      <c r="K17" s="52">
        <v>95</v>
      </c>
      <c r="L17" s="52">
        <v>75</v>
      </c>
      <c r="M17" s="52">
        <v>5</v>
      </c>
      <c r="N17" s="52">
        <v>190</v>
      </c>
      <c r="O17" s="52">
        <v>25</v>
      </c>
      <c r="P17" s="52">
        <v>60</v>
      </c>
      <c r="Q17" s="52">
        <v>25</v>
      </c>
      <c r="R17" s="52">
        <v>125</v>
      </c>
    </row>
    <row r="18" spans="2:18" x14ac:dyDescent="0.25">
      <c r="B18" s="56" t="s">
        <v>186</v>
      </c>
      <c r="C18" s="52">
        <v>230</v>
      </c>
      <c r="D18" s="52">
        <v>220</v>
      </c>
      <c r="E18" s="52">
        <v>5</v>
      </c>
      <c r="F18" s="52">
        <v>170</v>
      </c>
      <c r="G18" s="52">
        <v>35</v>
      </c>
      <c r="H18" s="52">
        <v>80</v>
      </c>
      <c r="I18" s="52">
        <v>60</v>
      </c>
      <c r="J18" s="52">
        <v>40</v>
      </c>
      <c r="K18" s="52">
        <v>110</v>
      </c>
      <c r="L18" s="52">
        <v>70</v>
      </c>
      <c r="M18" s="52">
        <v>5</v>
      </c>
      <c r="N18" s="52">
        <v>200</v>
      </c>
      <c r="O18" s="52">
        <v>25</v>
      </c>
      <c r="P18" s="52">
        <v>60</v>
      </c>
      <c r="Q18" s="52">
        <v>30</v>
      </c>
      <c r="R18" s="52">
        <v>110</v>
      </c>
    </row>
    <row r="19" spans="2:18" x14ac:dyDescent="0.25">
      <c r="B19" s="56" t="s">
        <v>118</v>
      </c>
      <c r="C19" s="52">
        <v>330</v>
      </c>
      <c r="D19" s="52">
        <v>315</v>
      </c>
      <c r="E19" s="52">
        <v>10</v>
      </c>
      <c r="F19" s="52">
        <v>260</v>
      </c>
      <c r="G19" s="52">
        <v>40</v>
      </c>
      <c r="H19" s="52">
        <v>150</v>
      </c>
      <c r="I19" s="52">
        <v>15</v>
      </c>
      <c r="J19" s="52">
        <v>55</v>
      </c>
      <c r="K19" s="52">
        <v>180</v>
      </c>
      <c r="L19" s="52">
        <v>90</v>
      </c>
      <c r="M19" s="52">
        <v>5</v>
      </c>
      <c r="N19" s="52">
        <v>290</v>
      </c>
      <c r="O19" s="52">
        <v>40</v>
      </c>
      <c r="P19" s="52">
        <v>110</v>
      </c>
      <c r="Q19" s="52">
        <v>35</v>
      </c>
      <c r="R19" s="52">
        <v>175</v>
      </c>
    </row>
    <row r="20" spans="2:18" x14ac:dyDescent="0.25">
      <c r="B20" s="56" t="s">
        <v>187</v>
      </c>
      <c r="C20" s="52">
        <v>125</v>
      </c>
      <c r="D20" s="52">
        <v>120</v>
      </c>
      <c r="E20" s="52">
        <v>5</v>
      </c>
      <c r="F20" s="52">
        <v>85</v>
      </c>
      <c r="G20" s="52">
        <v>30</v>
      </c>
      <c r="H20" s="52">
        <v>40</v>
      </c>
      <c r="I20" s="52">
        <v>5</v>
      </c>
      <c r="J20" s="52">
        <v>25</v>
      </c>
      <c r="K20" s="52">
        <v>65</v>
      </c>
      <c r="L20" s="52">
        <v>30</v>
      </c>
      <c r="M20" s="52">
        <v>5</v>
      </c>
      <c r="N20" s="52">
        <v>110</v>
      </c>
      <c r="O20" s="52">
        <v>15</v>
      </c>
      <c r="P20" s="52">
        <v>40</v>
      </c>
      <c r="Q20" s="52">
        <v>15</v>
      </c>
      <c r="R20" s="52">
        <v>65</v>
      </c>
    </row>
    <row r="21" spans="2:18" x14ac:dyDescent="0.25">
      <c r="B21" s="56" t="s">
        <v>120</v>
      </c>
      <c r="C21" s="52">
        <v>155</v>
      </c>
      <c r="D21" s="52">
        <v>150</v>
      </c>
      <c r="E21" s="52">
        <v>5</v>
      </c>
      <c r="F21" s="52">
        <v>110</v>
      </c>
      <c r="G21" s="52">
        <v>20</v>
      </c>
      <c r="H21" s="52">
        <v>80</v>
      </c>
      <c r="I21" s="52">
        <v>10</v>
      </c>
      <c r="J21" s="52">
        <v>15</v>
      </c>
      <c r="K21" s="52">
        <v>95</v>
      </c>
      <c r="L21" s="52">
        <v>40</v>
      </c>
      <c r="M21" s="52">
        <v>5</v>
      </c>
      <c r="N21" s="52">
        <v>130</v>
      </c>
      <c r="O21" s="52">
        <v>25</v>
      </c>
      <c r="P21" s="52">
        <v>35</v>
      </c>
      <c r="Q21" s="52">
        <v>15</v>
      </c>
      <c r="R21" s="52">
        <v>90</v>
      </c>
    </row>
    <row r="22" spans="2:18" x14ac:dyDescent="0.25">
      <c r="B22" s="56" t="s">
        <v>188</v>
      </c>
      <c r="C22" s="52">
        <v>150</v>
      </c>
      <c r="D22" s="52">
        <v>145</v>
      </c>
      <c r="E22" s="52">
        <v>5</v>
      </c>
      <c r="F22" s="52">
        <v>105</v>
      </c>
      <c r="G22" s="52">
        <v>30</v>
      </c>
      <c r="H22" s="52">
        <v>35</v>
      </c>
      <c r="I22" s="52">
        <v>15</v>
      </c>
      <c r="J22" s="52">
        <v>25</v>
      </c>
      <c r="K22" s="52">
        <v>70</v>
      </c>
      <c r="L22" s="52">
        <v>40</v>
      </c>
      <c r="M22" s="52">
        <v>10</v>
      </c>
      <c r="N22" s="52">
        <v>115</v>
      </c>
      <c r="O22" s="52">
        <v>30</v>
      </c>
      <c r="P22" s="52">
        <v>45</v>
      </c>
      <c r="Q22" s="52">
        <v>20</v>
      </c>
      <c r="R22" s="52">
        <v>70</v>
      </c>
    </row>
    <row r="23" spans="2:18" x14ac:dyDescent="0.25">
      <c r="B23" s="56" t="s">
        <v>189</v>
      </c>
      <c r="C23" s="52">
        <v>105</v>
      </c>
      <c r="D23" s="52">
        <v>100</v>
      </c>
      <c r="E23" s="52">
        <v>5</v>
      </c>
      <c r="F23" s="52">
        <v>75</v>
      </c>
      <c r="G23" s="52">
        <v>20</v>
      </c>
      <c r="H23" s="52">
        <v>40</v>
      </c>
      <c r="I23" s="52">
        <v>30</v>
      </c>
      <c r="J23" s="52">
        <v>25</v>
      </c>
      <c r="K23" s="52">
        <v>50</v>
      </c>
      <c r="L23" s="52">
        <v>30</v>
      </c>
      <c r="M23" s="52">
        <v>5</v>
      </c>
      <c r="N23" s="52">
        <v>90</v>
      </c>
      <c r="O23" s="52">
        <v>15</v>
      </c>
      <c r="P23" s="52">
        <v>15</v>
      </c>
      <c r="Q23" s="52">
        <v>10</v>
      </c>
      <c r="R23" s="52">
        <v>75</v>
      </c>
    </row>
    <row r="24" spans="2:18" x14ac:dyDescent="0.25">
      <c r="B24" s="56" t="s">
        <v>190</v>
      </c>
      <c r="C24" s="52">
        <v>210</v>
      </c>
      <c r="D24" s="52">
        <v>200</v>
      </c>
      <c r="E24" s="52">
        <v>5</v>
      </c>
      <c r="F24" s="52">
        <v>135</v>
      </c>
      <c r="G24" s="52">
        <v>25</v>
      </c>
      <c r="H24" s="52">
        <v>45</v>
      </c>
      <c r="I24" s="52">
        <v>90</v>
      </c>
      <c r="J24" s="52">
        <v>30</v>
      </c>
      <c r="K24" s="52">
        <v>95</v>
      </c>
      <c r="L24" s="52">
        <v>75</v>
      </c>
      <c r="M24" s="52">
        <v>10</v>
      </c>
      <c r="N24" s="52">
        <v>165</v>
      </c>
      <c r="O24" s="52">
        <v>45</v>
      </c>
      <c r="P24" s="52">
        <v>35</v>
      </c>
      <c r="Q24" s="52">
        <v>40</v>
      </c>
      <c r="R24" s="52">
        <v>125</v>
      </c>
    </row>
    <row r="25" spans="2:18" x14ac:dyDescent="0.25">
      <c r="B25" s="56" t="s">
        <v>191</v>
      </c>
      <c r="C25" s="52">
        <v>60</v>
      </c>
      <c r="D25" s="52">
        <v>55</v>
      </c>
      <c r="E25" s="52">
        <v>5</v>
      </c>
      <c r="F25" s="52">
        <v>45</v>
      </c>
      <c r="G25" s="52">
        <v>15</v>
      </c>
      <c r="H25" s="52">
        <v>20</v>
      </c>
      <c r="I25" s="52">
        <v>10</v>
      </c>
      <c r="J25" s="52">
        <v>5</v>
      </c>
      <c r="K25" s="52">
        <v>30</v>
      </c>
      <c r="L25" s="52">
        <v>15</v>
      </c>
      <c r="M25" s="52">
        <v>5</v>
      </c>
      <c r="N25" s="52">
        <v>50</v>
      </c>
      <c r="O25" s="52">
        <v>5</v>
      </c>
      <c r="P25" s="52">
        <v>10</v>
      </c>
      <c r="Q25" s="52">
        <v>10</v>
      </c>
      <c r="R25" s="52">
        <v>40</v>
      </c>
    </row>
    <row r="26" spans="2:18" x14ac:dyDescent="0.25">
      <c r="B26" s="56" t="s">
        <v>192</v>
      </c>
      <c r="C26" s="52">
        <v>70</v>
      </c>
      <c r="D26" s="52">
        <v>70</v>
      </c>
      <c r="E26" s="52">
        <v>5</v>
      </c>
      <c r="F26" s="52">
        <v>60</v>
      </c>
      <c r="G26" s="52">
        <v>15</v>
      </c>
      <c r="H26" s="52">
        <v>20</v>
      </c>
      <c r="I26" s="52">
        <v>20</v>
      </c>
      <c r="J26" s="52">
        <v>10</v>
      </c>
      <c r="K26" s="52">
        <v>30</v>
      </c>
      <c r="L26" s="52">
        <v>25</v>
      </c>
      <c r="M26" s="52">
        <v>5</v>
      </c>
      <c r="N26" s="52">
        <v>65</v>
      </c>
      <c r="O26" s="52">
        <v>10</v>
      </c>
      <c r="P26" s="52">
        <v>10</v>
      </c>
      <c r="Q26" s="52">
        <v>5</v>
      </c>
      <c r="R26" s="52">
        <v>55</v>
      </c>
    </row>
    <row r="27" spans="2:18" x14ac:dyDescent="0.25">
      <c r="B27" s="56" t="s">
        <v>193</v>
      </c>
      <c r="C27" s="52">
        <v>210</v>
      </c>
      <c r="D27" s="52">
        <v>210</v>
      </c>
      <c r="E27" s="52">
        <v>5</v>
      </c>
      <c r="F27" s="52">
        <v>175</v>
      </c>
      <c r="G27" s="52">
        <v>45</v>
      </c>
      <c r="H27" s="52">
        <v>100</v>
      </c>
      <c r="I27" s="52">
        <v>15</v>
      </c>
      <c r="J27" s="52">
        <v>40</v>
      </c>
      <c r="K27" s="52">
        <v>100</v>
      </c>
      <c r="L27" s="52">
        <v>70</v>
      </c>
      <c r="M27" s="52">
        <v>5</v>
      </c>
      <c r="N27" s="52">
        <v>190</v>
      </c>
      <c r="O27" s="52">
        <v>20</v>
      </c>
      <c r="P27" s="52">
        <v>55</v>
      </c>
      <c r="Q27" s="52">
        <v>15</v>
      </c>
      <c r="R27" s="52">
        <v>135</v>
      </c>
    </row>
    <row r="28" spans="2:18" x14ac:dyDescent="0.25">
      <c r="B28" s="56" t="s">
        <v>123</v>
      </c>
      <c r="C28" s="52">
        <v>700</v>
      </c>
      <c r="D28" s="52">
        <v>680</v>
      </c>
      <c r="E28" s="52">
        <v>20</v>
      </c>
      <c r="F28" s="52">
        <v>595</v>
      </c>
      <c r="G28" s="52">
        <v>420</v>
      </c>
      <c r="H28" s="52">
        <v>95</v>
      </c>
      <c r="I28" s="52">
        <v>40</v>
      </c>
      <c r="J28" s="52">
        <v>135</v>
      </c>
      <c r="K28" s="52">
        <v>345</v>
      </c>
      <c r="L28" s="52">
        <v>195</v>
      </c>
      <c r="M28" s="52">
        <v>25</v>
      </c>
      <c r="N28" s="52">
        <v>645</v>
      </c>
      <c r="O28" s="52">
        <v>55</v>
      </c>
      <c r="P28" s="52">
        <v>200</v>
      </c>
      <c r="Q28" s="52">
        <v>85</v>
      </c>
      <c r="R28" s="52">
        <v>395</v>
      </c>
    </row>
    <row r="29" spans="2:18" x14ac:dyDescent="0.25">
      <c r="B29" s="56" t="s">
        <v>124</v>
      </c>
      <c r="C29" s="52">
        <v>135</v>
      </c>
      <c r="D29" s="52">
        <v>125</v>
      </c>
      <c r="E29" s="52">
        <v>5</v>
      </c>
      <c r="F29" s="52">
        <v>110</v>
      </c>
      <c r="G29" s="52">
        <v>35</v>
      </c>
      <c r="H29" s="52">
        <v>50</v>
      </c>
      <c r="I29" s="52">
        <v>10</v>
      </c>
      <c r="J29" s="52">
        <v>25</v>
      </c>
      <c r="K29" s="52">
        <v>70</v>
      </c>
      <c r="L29" s="52">
        <v>40</v>
      </c>
      <c r="M29" s="52">
        <v>5</v>
      </c>
      <c r="N29" s="52">
        <v>125</v>
      </c>
      <c r="O29" s="52">
        <v>10</v>
      </c>
      <c r="P29" s="52">
        <v>50</v>
      </c>
      <c r="Q29" s="52">
        <v>10</v>
      </c>
      <c r="R29" s="52">
        <v>60</v>
      </c>
    </row>
    <row r="30" spans="2:18" x14ac:dyDescent="0.25">
      <c r="B30" s="56" t="s">
        <v>194</v>
      </c>
      <c r="C30" s="52">
        <v>345</v>
      </c>
      <c r="D30" s="52">
        <v>335</v>
      </c>
      <c r="E30" s="52">
        <v>10</v>
      </c>
      <c r="F30" s="52">
        <v>290</v>
      </c>
      <c r="G30" s="52">
        <v>80</v>
      </c>
      <c r="H30" s="52">
        <v>180</v>
      </c>
      <c r="I30" s="52">
        <v>15</v>
      </c>
      <c r="J30" s="52">
        <v>75</v>
      </c>
      <c r="K30" s="52">
        <v>165</v>
      </c>
      <c r="L30" s="52">
        <v>95</v>
      </c>
      <c r="M30" s="52">
        <v>10</v>
      </c>
      <c r="N30" s="52">
        <v>320</v>
      </c>
      <c r="O30" s="52">
        <v>25</v>
      </c>
      <c r="P30" s="52">
        <v>100</v>
      </c>
      <c r="Q30" s="52">
        <v>20</v>
      </c>
      <c r="R30" s="52">
        <v>210</v>
      </c>
    </row>
    <row r="31" spans="2:18" x14ac:dyDescent="0.25">
      <c r="B31" s="56" t="s">
        <v>195</v>
      </c>
      <c r="C31" s="52">
        <v>425</v>
      </c>
      <c r="D31" s="52">
        <v>405</v>
      </c>
      <c r="E31" s="52">
        <v>20</v>
      </c>
      <c r="F31" s="52">
        <v>350</v>
      </c>
      <c r="G31" s="52">
        <v>155</v>
      </c>
      <c r="H31" s="52">
        <v>125</v>
      </c>
      <c r="I31" s="52">
        <v>10</v>
      </c>
      <c r="J31" s="52">
        <v>95</v>
      </c>
      <c r="K31" s="52">
        <v>215</v>
      </c>
      <c r="L31" s="52">
        <v>100</v>
      </c>
      <c r="M31" s="52">
        <v>10</v>
      </c>
      <c r="N31" s="52">
        <v>395</v>
      </c>
      <c r="O31" s="52">
        <v>30</v>
      </c>
      <c r="P31" s="52">
        <v>155</v>
      </c>
      <c r="Q31" s="52">
        <v>45</v>
      </c>
      <c r="R31" s="52">
        <v>205</v>
      </c>
    </row>
    <row r="32" spans="2:18" x14ac:dyDescent="0.25">
      <c r="B32" s="56" t="s">
        <v>125</v>
      </c>
      <c r="C32" s="52">
        <v>240</v>
      </c>
      <c r="D32" s="52">
        <v>235</v>
      </c>
      <c r="E32" s="52">
        <v>5</v>
      </c>
      <c r="F32" s="52">
        <v>210</v>
      </c>
      <c r="G32" s="52">
        <v>75</v>
      </c>
      <c r="H32" s="52">
        <v>85</v>
      </c>
      <c r="I32" s="52">
        <v>5</v>
      </c>
      <c r="J32" s="52">
        <v>60</v>
      </c>
      <c r="K32" s="52">
        <v>115</v>
      </c>
      <c r="L32" s="52">
        <v>60</v>
      </c>
      <c r="M32" s="52">
        <v>10</v>
      </c>
      <c r="N32" s="52">
        <v>215</v>
      </c>
      <c r="O32" s="52">
        <v>30</v>
      </c>
      <c r="P32" s="52">
        <v>80</v>
      </c>
      <c r="Q32" s="52">
        <v>25</v>
      </c>
      <c r="R32" s="52">
        <v>120</v>
      </c>
    </row>
    <row r="33" spans="2:18" x14ac:dyDescent="0.25">
      <c r="B33" s="56" t="s">
        <v>196</v>
      </c>
      <c r="C33" s="52">
        <v>235</v>
      </c>
      <c r="D33" s="52">
        <v>220</v>
      </c>
      <c r="E33" s="52">
        <v>10</v>
      </c>
      <c r="F33" s="52">
        <v>180</v>
      </c>
      <c r="G33" s="52">
        <v>65</v>
      </c>
      <c r="H33" s="52">
        <v>80</v>
      </c>
      <c r="I33" s="52">
        <v>20</v>
      </c>
      <c r="J33" s="52">
        <v>50</v>
      </c>
      <c r="K33" s="52">
        <v>115</v>
      </c>
      <c r="L33" s="52">
        <v>60</v>
      </c>
      <c r="M33" s="52">
        <v>10</v>
      </c>
      <c r="N33" s="52">
        <v>215</v>
      </c>
      <c r="O33" s="52">
        <v>20</v>
      </c>
      <c r="P33" s="52">
        <v>60</v>
      </c>
      <c r="Q33" s="52">
        <v>20</v>
      </c>
      <c r="R33" s="52">
        <v>140</v>
      </c>
    </row>
    <row r="34" spans="2:18" x14ac:dyDescent="0.25">
      <c r="B34" s="56" t="s">
        <v>197</v>
      </c>
      <c r="C34" s="52">
        <v>170</v>
      </c>
      <c r="D34" s="52">
        <v>170</v>
      </c>
      <c r="E34" s="52">
        <v>5</v>
      </c>
      <c r="F34" s="52">
        <v>130</v>
      </c>
      <c r="G34" s="52">
        <v>45</v>
      </c>
      <c r="H34" s="52">
        <v>60</v>
      </c>
      <c r="I34" s="52">
        <v>5</v>
      </c>
      <c r="J34" s="52">
        <v>40</v>
      </c>
      <c r="K34" s="52">
        <v>95</v>
      </c>
      <c r="L34" s="52">
        <v>30</v>
      </c>
      <c r="M34" s="52">
        <v>10</v>
      </c>
      <c r="N34" s="52">
        <v>150</v>
      </c>
      <c r="O34" s="52">
        <v>20</v>
      </c>
      <c r="P34" s="52">
        <v>55</v>
      </c>
      <c r="Q34" s="52">
        <v>15</v>
      </c>
      <c r="R34" s="52">
        <v>90</v>
      </c>
    </row>
    <row r="35" spans="2:18" x14ac:dyDescent="0.25">
      <c r="B35" s="56" t="s">
        <v>198</v>
      </c>
      <c r="C35" s="52">
        <v>240</v>
      </c>
      <c r="D35" s="52">
        <v>235</v>
      </c>
      <c r="E35" s="52">
        <v>5</v>
      </c>
      <c r="F35" s="52">
        <v>160</v>
      </c>
      <c r="G35" s="52">
        <v>125</v>
      </c>
      <c r="H35" s="52">
        <v>25</v>
      </c>
      <c r="I35" s="52">
        <v>70</v>
      </c>
      <c r="J35" s="52">
        <v>50</v>
      </c>
      <c r="K35" s="52">
        <v>115</v>
      </c>
      <c r="L35" s="52">
        <v>70</v>
      </c>
      <c r="M35" s="52">
        <v>5</v>
      </c>
      <c r="N35" s="52">
        <v>180</v>
      </c>
      <c r="O35" s="52">
        <v>60</v>
      </c>
      <c r="P35" s="52">
        <v>115</v>
      </c>
      <c r="Q35" s="52">
        <v>50</v>
      </c>
      <c r="R35" s="52">
        <v>70</v>
      </c>
    </row>
    <row r="36" spans="2:18" x14ac:dyDescent="0.25">
      <c r="B36" s="56" t="s">
        <v>199</v>
      </c>
      <c r="C36" s="52">
        <v>130</v>
      </c>
      <c r="D36" s="52">
        <v>120</v>
      </c>
      <c r="E36" s="52">
        <v>5</v>
      </c>
      <c r="F36" s="52">
        <v>110</v>
      </c>
      <c r="G36" s="52">
        <v>80</v>
      </c>
      <c r="H36" s="52">
        <v>50</v>
      </c>
      <c r="I36" s="52">
        <v>5</v>
      </c>
      <c r="J36" s="52">
        <v>25</v>
      </c>
      <c r="K36" s="52">
        <v>75</v>
      </c>
      <c r="L36" s="52">
        <v>25</v>
      </c>
      <c r="M36" s="52">
        <v>5</v>
      </c>
      <c r="N36" s="52">
        <v>110</v>
      </c>
      <c r="O36" s="52">
        <v>20</v>
      </c>
      <c r="P36" s="52">
        <v>55</v>
      </c>
      <c r="Q36" s="52">
        <v>15</v>
      </c>
      <c r="R36" s="52">
        <v>55</v>
      </c>
    </row>
    <row r="37" spans="2:18" x14ac:dyDescent="0.25">
      <c r="B37" s="56" t="s">
        <v>200</v>
      </c>
      <c r="C37" s="52">
        <v>380</v>
      </c>
      <c r="D37" s="52">
        <v>370</v>
      </c>
      <c r="E37" s="52">
        <v>10</v>
      </c>
      <c r="F37" s="52">
        <v>270</v>
      </c>
      <c r="G37" s="52">
        <v>25</v>
      </c>
      <c r="H37" s="52">
        <v>130</v>
      </c>
      <c r="I37" s="52">
        <v>90</v>
      </c>
      <c r="J37" s="52">
        <v>55</v>
      </c>
      <c r="K37" s="52">
        <v>195</v>
      </c>
      <c r="L37" s="52">
        <v>115</v>
      </c>
      <c r="M37" s="52">
        <v>15</v>
      </c>
      <c r="N37" s="52">
        <v>320</v>
      </c>
      <c r="O37" s="52">
        <v>65</v>
      </c>
      <c r="P37" s="52">
        <v>130</v>
      </c>
      <c r="Q37" s="52">
        <v>40</v>
      </c>
      <c r="R37" s="52">
        <v>195</v>
      </c>
    </row>
    <row r="38" spans="2:18" x14ac:dyDescent="0.25">
      <c r="B38" s="56" t="s">
        <v>133</v>
      </c>
      <c r="C38" s="52">
        <v>350</v>
      </c>
      <c r="D38" s="52">
        <v>345</v>
      </c>
      <c r="E38" s="52">
        <v>5</v>
      </c>
      <c r="F38" s="52">
        <v>275</v>
      </c>
      <c r="G38" s="52">
        <v>35</v>
      </c>
      <c r="H38" s="52">
        <v>135</v>
      </c>
      <c r="I38" s="52">
        <v>55</v>
      </c>
      <c r="J38" s="52">
        <v>40</v>
      </c>
      <c r="K38" s="52">
        <v>155</v>
      </c>
      <c r="L38" s="52">
        <v>135</v>
      </c>
      <c r="M38" s="52">
        <v>25</v>
      </c>
      <c r="N38" s="52">
        <v>325</v>
      </c>
      <c r="O38" s="52">
        <v>30</v>
      </c>
      <c r="P38" s="52">
        <v>45</v>
      </c>
      <c r="Q38" s="52">
        <v>35</v>
      </c>
      <c r="R38" s="52">
        <v>245</v>
      </c>
    </row>
    <row r="39" spans="2:18" x14ac:dyDescent="0.25">
      <c r="B39" s="56" t="s">
        <v>201</v>
      </c>
      <c r="C39" s="52">
        <v>350</v>
      </c>
      <c r="D39" s="52">
        <v>340</v>
      </c>
      <c r="E39" s="52">
        <v>5</v>
      </c>
      <c r="F39" s="52">
        <v>275</v>
      </c>
      <c r="G39" s="52">
        <v>95</v>
      </c>
      <c r="H39" s="52">
        <v>100</v>
      </c>
      <c r="I39" s="52">
        <v>15</v>
      </c>
      <c r="J39" s="52">
        <v>85</v>
      </c>
      <c r="K39" s="52">
        <v>175</v>
      </c>
      <c r="L39" s="52">
        <v>80</v>
      </c>
      <c r="M39" s="52">
        <v>10</v>
      </c>
      <c r="N39" s="52">
        <v>315</v>
      </c>
      <c r="O39" s="52">
        <v>35</v>
      </c>
      <c r="P39" s="52">
        <v>125</v>
      </c>
      <c r="Q39" s="52">
        <v>30</v>
      </c>
      <c r="R39" s="52">
        <v>185</v>
      </c>
    </row>
    <row r="40" spans="2:18" x14ac:dyDescent="0.25">
      <c r="B40" s="56" t="s">
        <v>202</v>
      </c>
      <c r="C40" s="52">
        <v>145</v>
      </c>
      <c r="D40" s="52">
        <v>140</v>
      </c>
      <c r="E40" s="52">
        <v>5</v>
      </c>
      <c r="F40" s="52">
        <v>115</v>
      </c>
      <c r="G40" s="52">
        <v>25</v>
      </c>
      <c r="H40" s="52">
        <v>80</v>
      </c>
      <c r="I40" s="52">
        <v>5</v>
      </c>
      <c r="J40" s="52">
        <v>25</v>
      </c>
      <c r="K40" s="52">
        <v>65</v>
      </c>
      <c r="L40" s="52">
        <v>50</v>
      </c>
      <c r="M40" s="52">
        <v>5</v>
      </c>
      <c r="N40" s="52">
        <v>130</v>
      </c>
      <c r="O40" s="52">
        <v>15</v>
      </c>
      <c r="P40" s="52">
        <v>45</v>
      </c>
      <c r="Q40" s="52">
        <v>15</v>
      </c>
      <c r="R40" s="52">
        <v>80</v>
      </c>
    </row>
    <row r="41" spans="2:18" x14ac:dyDescent="0.25">
      <c r="B41" s="56" t="s">
        <v>203</v>
      </c>
      <c r="C41" s="52">
        <v>355</v>
      </c>
      <c r="D41" s="52">
        <v>345</v>
      </c>
      <c r="E41" s="52">
        <v>10</v>
      </c>
      <c r="F41" s="52">
        <v>295</v>
      </c>
      <c r="G41" s="52">
        <v>115</v>
      </c>
      <c r="H41" s="52">
        <v>185</v>
      </c>
      <c r="I41" s="52">
        <v>5</v>
      </c>
      <c r="J41" s="52">
        <v>90</v>
      </c>
      <c r="K41" s="52">
        <v>185</v>
      </c>
      <c r="L41" s="52">
        <v>75</v>
      </c>
      <c r="M41" s="52">
        <v>5</v>
      </c>
      <c r="N41" s="52">
        <v>320</v>
      </c>
      <c r="O41" s="52">
        <v>35</v>
      </c>
      <c r="P41" s="52">
        <v>120</v>
      </c>
      <c r="Q41" s="52">
        <v>20</v>
      </c>
      <c r="R41" s="52">
        <v>195</v>
      </c>
    </row>
    <row r="42" spans="2:18" x14ac:dyDescent="0.25">
      <c r="B42" s="56" t="s">
        <v>204</v>
      </c>
      <c r="C42" s="52">
        <v>220</v>
      </c>
      <c r="D42" s="52">
        <v>220</v>
      </c>
      <c r="E42" s="52">
        <v>5</v>
      </c>
      <c r="F42" s="52">
        <v>175</v>
      </c>
      <c r="G42" s="52">
        <v>50</v>
      </c>
      <c r="H42" s="52">
        <v>105</v>
      </c>
      <c r="I42" s="52">
        <v>30</v>
      </c>
      <c r="J42" s="52">
        <v>25</v>
      </c>
      <c r="K42" s="52">
        <v>125</v>
      </c>
      <c r="L42" s="52">
        <v>60</v>
      </c>
      <c r="M42" s="52">
        <v>5</v>
      </c>
      <c r="N42" s="52">
        <v>200</v>
      </c>
      <c r="O42" s="52">
        <v>20</v>
      </c>
      <c r="P42" s="52">
        <v>60</v>
      </c>
      <c r="Q42" s="52">
        <v>15</v>
      </c>
      <c r="R42" s="52">
        <v>140</v>
      </c>
    </row>
    <row r="43" spans="2:18" x14ac:dyDescent="0.25">
      <c r="B43" s="56" t="s">
        <v>205</v>
      </c>
      <c r="C43" s="52">
        <v>680</v>
      </c>
      <c r="D43" s="52">
        <v>665</v>
      </c>
      <c r="E43" s="52">
        <v>15</v>
      </c>
      <c r="F43" s="52">
        <v>520</v>
      </c>
      <c r="G43" s="52">
        <v>140</v>
      </c>
      <c r="H43" s="52">
        <v>175</v>
      </c>
      <c r="I43" s="52">
        <v>115</v>
      </c>
      <c r="J43" s="52">
        <v>140</v>
      </c>
      <c r="K43" s="52">
        <v>340</v>
      </c>
      <c r="L43" s="52">
        <v>170</v>
      </c>
      <c r="M43" s="52">
        <v>25</v>
      </c>
      <c r="N43" s="52">
        <v>595</v>
      </c>
      <c r="O43" s="52">
        <v>85</v>
      </c>
      <c r="P43" s="52">
        <v>170</v>
      </c>
      <c r="Q43" s="52">
        <v>90</v>
      </c>
      <c r="R43" s="52">
        <v>385</v>
      </c>
    </row>
    <row r="44" spans="2:18" x14ac:dyDescent="0.25">
      <c r="B44" s="56" t="s">
        <v>206</v>
      </c>
      <c r="C44" s="52">
        <v>420</v>
      </c>
      <c r="D44" s="52">
        <v>405</v>
      </c>
      <c r="E44" s="52">
        <v>10</v>
      </c>
      <c r="F44" s="52">
        <v>335</v>
      </c>
      <c r="G44" s="52">
        <v>50</v>
      </c>
      <c r="H44" s="52">
        <v>170</v>
      </c>
      <c r="I44" s="52">
        <v>15</v>
      </c>
      <c r="J44" s="52">
        <v>70</v>
      </c>
      <c r="K44" s="52">
        <v>235</v>
      </c>
      <c r="L44" s="52">
        <v>105</v>
      </c>
      <c r="M44" s="52">
        <v>10</v>
      </c>
      <c r="N44" s="52">
        <v>385</v>
      </c>
      <c r="O44" s="52">
        <v>35</v>
      </c>
      <c r="P44" s="52">
        <v>120</v>
      </c>
      <c r="Q44" s="52">
        <v>40</v>
      </c>
      <c r="R44" s="52">
        <v>230</v>
      </c>
    </row>
    <row r="45" spans="2:18" x14ac:dyDescent="0.25">
      <c r="B45" s="56" t="s">
        <v>207</v>
      </c>
      <c r="C45" s="52">
        <v>265</v>
      </c>
      <c r="D45" s="52">
        <v>260</v>
      </c>
      <c r="E45" s="52">
        <v>5</v>
      </c>
      <c r="F45" s="52">
        <v>190</v>
      </c>
      <c r="G45" s="52">
        <v>55</v>
      </c>
      <c r="H45" s="52">
        <v>95</v>
      </c>
      <c r="I45" s="52">
        <v>20</v>
      </c>
      <c r="J45" s="52">
        <v>55</v>
      </c>
      <c r="K45" s="52">
        <v>150</v>
      </c>
      <c r="L45" s="52">
        <v>50</v>
      </c>
      <c r="M45" s="52">
        <v>10</v>
      </c>
      <c r="N45" s="52">
        <v>230</v>
      </c>
      <c r="O45" s="52">
        <v>35</v>
      </c>
      <c r="P45" s="52">
        <v>100</v>
      </c>
      <c r="Q45" s="52">
        <v>30</v>
      </c>
      <c r="R45" s="52">
        <v>125</v>
      </c>
    </row>
    <row r="46" spans="2:18" x14ac:dyDescent="0.25">
      <c r="B46" s="56" t="s">
        <v>208</v>
      </c>
      <c r="C46" s="52">
        <v>950</v>
      </c>
      <c r="D46" s="52">
        <v>930</v>
      </c>
      <c r="E46" s="52">
        <v>25</v>
      </c>
      <c r="F46" s="52">
        <v>630</v>
      </c>
      <c r="G46" s="52">
        <v>150</v>
      </c>
      <c r="H46" s="52">
        <v>230</v>
      </c>
      <c r="I46" s="52">
        <v>280</v>
      </c>
      <c r="J46" s="52">
        <v>165</v>
      </c>
      <c r="K46" s="52">
        <v>495</v>
      </c>
      <c r="L46" s="52">
        <v>265</v>
      </c>
      <c r="M46" s="52">
        <v>25</v>
      </c>
      <c r="N46" s="52">
        <v>760</v>
      </c>
      <c r="O46" s="52">
        <v>190</v>
      </c>
      <c r="P46" s="52">
        <v>215</v>
      </c>
      <c r="Q46" s="52">
        <v>215</v>
      </c>
      <c r="R46" s="52">
        <v>485</v>
      </c>
    </row>
    <row r="47" spans="2:18" x14ac:dyDescent="0.25">
      <c r="B47" s="56" t="s">
        <v>209</v>
      </c>
      <c r="C47" s="52">
        <v>195</v>
      </c>
      <c r="D47" s="52">
        <v>190</v>
      </c>
      <c r="E47" s="52">
        <v>5</v>
      </c>
      <c r="F47" s="52">
        <v>155</v>
      </c>
      <c r="G47" s="52">
        <v>75</v>
      </c>
      <c r="H47" s="52">
        <v>50</v>
      </c>
      <c r="I47" s="52">
        <v>5</v>
      </c>
      <c r="J47" s="52">
        <v>35</v>
      </c>
      <c r="K47" s="52">
        <v>100</v>
      </c>
      <c r="L47" s="52">
        <v>50</v>
      </c>
      <c r="M47" s="52">
        <v>10</v>
      </c>
      <c r="N47" s="52">
        <v>180</v>
      </c>
      <c r="O47" s="52">
        <v>15</v>
      </c>
      <c r="P47" s="52">
        <v>65</v>
      </c>
      <c r="Q47" s="52">
        <v>20</v>
      </c>
      <c r="R47" s="52">
        <v>95</v>
      </c>
    </row>
    <row r="48" spans="2:18" x14ac:dyDescent="0.25">
      <c r="B48" s="56" t="s">
        <v>210</v>
      </c>
      <c r="C48" s="52">
        <v>145</v>
      </c>
      <c r="D48" s="52">
        <v>140</v>
      </c>
      <c r="E48" s="52">
        <v>5</v>
      </c>
      <c r="F48" s="52">
        <v>115</v>
      </c>
      <c r="G48" s="52">
        <v>25</v>
      </c>
      <c r="H48" s="52">
        <v>50</v>
      </c>
      <c r="I48" s="52">
        <v>15</v>
      </c>
      <c r="J48" s="52">
        <v>20</v>
      </c>
      <c r="K48" s="52">
        <v>75</v>
      </c>
      <c r="L48" s="52">
        <v>40</v>
      </c>
      <c r="M48" s="52">
        <v>5</v>
      </c>
      <c r="N48" s="52">
        <v>125</v>
      </c>
      <c r="O48" s="52">
        <v>15</v>
      </c>
      <c r="P48" s="52">
        <v>30</v>
      </c>
      <c r="Q48" s="52">
        <v>10</v>
      </c>
      <c r="R48" s="52">
        <v>90</v>
      </c>
    </row>
    <row r="49" spans="2:18" x14ac:dyDescent="0.25">
      <c r="B49" s="56" t="s">
        <v>211</v>
      </c>
      <c r="C49" s="52">
        <v>350</v>
      </c>
      <c r="D49" s="52">
        <v>345</v>
      </c>
      <c r="E49" s="52">
        <v>5</v>
      </c>
      <c r="F49" s="52">
        <v>245</v>
      </c>
      <c r="G49" s="52">
        <v>5</v>
      </c>
      <c r="H49" s="52">
        <v>25</v>
      </c>
      <c r="I49" s="52">
        <v>270</v>
      </c>
      <c r="J49" s="52">
        <v>15</v>
      </c>
      <c r="K49" s="52">
        <v>175</v>
      </c>
      <c r="L49" s="52">
        <v>135</v>
      </c>
      <c r="M49" s="52">
        <v>25</v>
      </c>
      <c r="N49" s="52">
        <v>295</v>
      </c>
      <c r="O49" s="52">
        <v>55</v>
      </c>
      <c r="P49" s="52">
        <v>80</v>
      </c>
      <c r="Q49" s="52">
        <v>45</v>
      </c>
      <c r="R49" s="52">
        <v>215</v>
      </c>
    </row>
    <row r="50" spans="2:18" x14ac:dyDescent="0.25">
      <c r="B50" s="56" t="s">
        <v>212</v>
      </c>
      <c r="C50" s="52">
        <v>35</v>
      </c>
      <c r="D50" s="52">
        <v>35</v>
      </c>
      <c r="E50" s="52">
        <v>5</v>
      </c>
      <c r="F50" s="52">
        <v>25</v>
      </c>
      <c r="G50" s="52">
        <v>5</v>
      </c>
      <c r="H50" s="52">
        <v>10</v>
      </c>
      <c r="I50" s="52">
        <v>20</v>
      </c>
      <c r="J50" s="52">
        <v>5</v>
      </c>
      <c r="K50" s="52">
        <v>10</v>
      </c>
      <c r="L50" s="52">
        <v>20</v>
      </c>
      <c r="M50" s="52">
        <v>5</v>
      </c>
      <c r="N50" s="52">
        <v>30</v>
      </c>
      <c r="O50" s="52">
        <v>5</v>
      </c>
      <c r="P50" s="52">
        <v>5</v>
      </c>
      <c r="Q50" s="52">
        <v>5</v>
      </c>
      <c r="R50" s="52">
        <v>25</v>
      </c>
    </row>
    <row r="51" spans="2:18" x14ac:dyDescent="0.25">
      <c r="B51" s="56" t="s">
        <v>213</v>
      </c>
      <c r="C51" s="52">
        <v>75</v>
      </c>
      <c r="D51" s="52">
        <v>70</v>
      </c>
      <c r="E51" s="52">
        <v>5</v>
      </c>
      <c r="F51" s="52">
        <v>60</v>
      </c>
      <c r="G51" s="52">
        <v>5</v>
      </c>
      <c r="H51" s="52">
        <v>20</v>
      </c>
      <c r="I51" s="52">
        <v>25</v>
      </c>
      <c r="J51" s="52">
        <v>10</v>
      </c>
      <c r="K51" s="52">
        <v>35</v>
      </c>
      <c r="L51" s="52">
        <v>25</v>
      </c>
      <c r="M51" s="52">
        <v>10</v>
      </c>
      <c r="N51" s="52">
        <v>70</v>
      </c>
      <c r="O51" s="52">
        <v>5</v>
      </c>
      <c r="P51" s="52">
        <v>15</v>
      </c>
      <c r="Q51" s="52">
        <v>10</v>
      </c>
      <c r="R51" s="52">
        <v>45</v>
      </c>
    </row>
    <row r="52" spans="2:18" x14ac:dyDescent="0.25">
      <c r="B52" s="56" t="s">
        <v>214</v>
      </c>
      <c r="C52" s="52">
        <v>430</v>
      </c>
      <c r="D52" s="52">
        <v>415</v>
      </c>
      <c r="E52" s="52">
        <v>15</v>
      </c>
      <c r="F52" s="52">
        <v>250</v>
      </c>
      <c r="G52" s="52">
        <v>25</v>
      </c>
      <c r="H52" s="52">
        <v>105</v>
      </c>
      <c r="I52" s="52">
        <v>210</v>
      </c>
      <c r="J52" s="52">
        <v>40</v>
      </c>
      <c r="K52" s="52">
        <v>190</v>
      </c>
      <c r="L52" s="52">
        <v>175</v>
      </c>
      <c r="M52" s="52">
        <v>25</v>
      </c>
      <c r="N52" s="52">
        <v>375</v>
      </c>
      <c r="O52" s="52">
        <v>55</v>
      </c>
      <c r="P52" s="52">
        <v>100</v>
      </c>
      <c r="Q52" s="52">
        <v>70</v>
      </c>
      <c r="R52" s="52">
        <v>245</v>
      </c>
    </row>
    <row r="53" spans="2:18" x14ac:dyDescent="0.25">
      <c r="B53" s="56" t="s">
        <v>215</v>
      </c>
      <c r="C53" s="52">
        <v>815</v>
      </c>
      <c r="D53" s="52">
        <v>790</v>
      </c>
      <c r="E53" s="52">
        <v>20</v>
      </c>
      <c r="F53" s="52">
        <v>300</v>
      </c>
      <c r="G53" s="52">
        <v>25</v>
      </c>
      <c r="H53" s="52">
        <v>130</v>
      </c>
      <c r="I53" s="52">
        <v>575</v>
      </c>
      <c r="J53" s="52">
        <v>30</v>
      </c>
      <c r="K53" s="52">
        <v>370</v>
      </c>
      <c r="L53" s="52">
        <v>375</v>
      </c>
      <c r="M53" s="52">
        <v>35</v>
      </c>
      <c r="N53" s="52">
        <v>620</v>
      </c>
      <c r="O53" s="52">
        <v>190</v>
      </c>
      <c r="P53" s="52">
        <v>185</v>
      </c>
      <c r="Q53" s="52">
        <v>165</v>
      </c>
      <c r="R53" s="52">
        <v>445</v>
      </c>
    </row>
    <row r="54" spans="2:18" x14ac:dyDescent="0.25">
      <c r="B54" s="56" t="s">
        <v>216</v>
      </c>
      <c r="C54" s="52">
        <v>245</v>
      </c>
      <c r="D54" s="52">
        <v>245</v>
      </c>
      <c r="E54" s="52">
        <v>5</v>
      </c>
      <c r="F54" s="52">
        <v>125</v>
      </c>
      <c r="G54" s="52">
        <v>15</v>
      </c>
      <c r="H54" s="52">
        <v>65</v>
      </c>
      <c r="I54" s="52">
        <v>115</v>
      </c>
      <c r="J54" s="52">
        <v>20</v>
      </c>
      <c r="K54" s="52">
        <v>110</v>
      </c>
      <c r="L54" s="52">
        <v>100</v>
      </c>
      <c r="M54" s="52">
        <v>15</v>
      </c>
      <c r="N54" s="52">
        <v>215</v>
      </c>
      <c r="O54" s="52">
        <v>30</v>
      </c>
      <c r="P54" s="52">
        <v>100</v>
      </c>
      <c r="Q54" s="52">
        <v>20</v>
      </c>
      <c r="R54" s="52">
        <v>115</v>
      </c>
    </row>
    <row r="55" spans="2:18" x14ac:dyDescent="0.25">
      <c r="B55" s="56" t="s">
        <v>217</v>
      </c>
      <c r="C55" s="52">
        <v>795</v>
      </c>
      <c r="D55" s="52">
        <v>780</v>
      </c>
      <c r="E55" s="52">
        <v>15</v>
      </c>
      <c r="F55" s="52">
        <v>400</v>
      </c>
      <c r="G55" s="52">
        <v>20</v>
      </c>
      <c r="H55" s="52">
        <v>185</v>
      </c>
      <c r="I55" s="52">
        <v>475</v>
      </c>
      <c r="J55" s="52">
        <v>75</v>
      </c>
      <c r="K55" s="52">
        <v>390</v>
      </c>
      <c r="L55" s="52">
        <v>295</v>
      </c>
      <c r="M55" s="52">
        <v>30</v>
      </c>
      <c r="N55" s="52">
        <v>695</v>
      </c>
      <c r="O55" s="52">
        <v>95</v>
      </c>
      <c r="P55" s="52">
        <v>180</v>
      </c>
      <c r="Q55" s="52">
        <v>170</v>
      </c>
      <c r="R55" s="52">
        <v>385</v>
      </c>
    </row>
    <row r="56" spans="2:18" x14ac:dyDescent="0.25">
      <c r="B56" s="56" t="s">
        <v>218</v>
      </c>
      <c r="C56" s="52">
        <v>1160</v>
      </c>
      <c r="D56" s="52">
        <v>1120</v>
      </c>
      <c r="E56" s="52">
        <v>40</v>
      </c>
      <c r="F56" s="52">
        <v>705</v>
      </c>
      <c r="G56" s="52">
        <v>80</v>
      </c>
      <c r="H56" s="52">
        <v>200</v>
      </c>
      <c r="I56" s="52">
        <v>630</v>
      </c>
      <c r="J56" s="52">
        <v>95</v>
      </c>
      <c r="K56" s="52">
        <v>540</v>
      </c>
      <c r="L56" s="52">
        <v>475</v>
      </c>
      <c r="M56" s="52">
        <v>50</v>
      </c>
      <c r="N56" s="52">
        <v>1010</v>
      </c>
      <c r="O56" s="52">
        <v>155</v>
      </c>
      <c r="P56" s="52">
        <v>220</v>
      </c>
      <c r="Q56" s="52">
        <v>225</v>
      </c>
      <c r="R56" s="52">
        <v>680</v>
      </c>
    </row>
    <row r="57" spans="2:18" x14ac:dyDescent="0.25">
      <c r="B57" s="56" t="s">
        <v>142</v>
      </c>
      <c r="C57" s="52">
        <v>295</v>
      </c>
      <c r="D57" s="52">
        <v>290</v>
      </c>
      <c r="E57" s="52">
        <v>10</v>
      </c>
      <c r="F57" s="52">
        <v>235</v>
      </c>
      <c r="G57" s="52">
        <v>110</v>
      </c>
      <c r="H57" s="52">
        <v>80</v>
      </c>
      <c r="I57" s="52">
        <v>5</v>
      </c>
      <c r="J57" s="52">
        <v>60</v>
      </c>
      <c r="K57" s="52">
        <v>160</v>
      </c>
      <c r="L57" s="52">
        <v>60</v>
      </c>
      <c r="M57" s="52">
        <v>10</v>
      </c>
      <c r="N57" s="52">
        <v>270</v>
      </c>
      <c r="O57" s="52">
        <v>30</v>
      </c>
      <c r="P57" s="52">
        <v>85</v>
      </c>
      <c r="Q57" s="52">
        <v>25</v>
      </c>
      <c r="R57" s="52">
        <v>170</v>
      </c>
    </row>
    <row r="58" spans="2:18" x14ac:dyDescent="0.25">
      <c r="B58" s="56" t="s">
        <v>219</v>
      </c>
      <c r="C58" s="52">
        <v>415</v>
      </c>
      <c r="D58" s="52">
        <v>400</v>
      </c>
      <c r="E58" s="52">
        <v>15</v>
      </c>
      <c r="F58" s="52">
        <v>310</v>
      </c>
      <c r="G58" s="52">
        <v>95</v>
      </c>
      <c r="H58" s="52">
        <v>170</v>
      </c>
      <c r="I58" s="52">
        <v>20</v>
      </c>
      <c r="J58" s="52">
        <v>85</v>
      </c>
      <c r="K58" s="52">
        <v>220</v>
      </c>
      <c r="L58" s="52">
        <v>95</v>
      </c>
      <c r="M58" s="52">
        <v>15</v>
      </c>
      <c r="N58" s="52">
        <v>370</v>
      </c>
      <c r="O58" s="52">
        <v>45</v>
      </c>
      <c r="P58" s="52">
        <v>95</v>
      </c>
      <c r="Q58" s="52">
        <v>45</v>
      </c>
      <c r="R58" s="52">
        <v>225</v>
      </c>
    </row>
    <row r="59" spans="2:18" x14ac:dyDescent="0.25">
      <c r="B59" s="56" t="s">
        <v>220</v>
      </c>
      <c r="C59" s="52">
        <v>155</v>
      </c>
      <c r="D59" s="52">
        <v>150</v>
      </c>
      <c r="E59" s="52">
        <v>5</v>
      </c>
      <c r="F59" s="52">
        <v>110</v>
      </c>
      <c r="G59" s="52">
        <v>15</v>
      </c>
      <c r="H59" s="52">
        <v>65</v>
      </c>
      <c r="I59" s="52">
        <v>10</v>
      </c>
      <c r="J59" s="52">
        <v>25</v>
      </c>
      <c r="K59" s="52">
        <v>80</v>
      </c>
      <c r="L59" s="52">
        <v>45</v>
      </c>
      <c r="M59" s="52">
        <v>5</v>
      </c>
      <c r="N59" s="52">
        <v>130</v>
      </c>
      <c r="O59" s="52">
        <v>20</v>
      </c>
      <c r="P59" s="52">
        <v>25</v>
      </c>
      <c r="Q59" s="52">
        <v>15</v>
      </c>
      <c r="R59" s="52">
        <v>100</v>
      </c>
    </row>
    <row r="60" spans="2:18" x14ac:dyDescent="0.25">
      <c r="B60" s="56" t="s">
        <v>221</v>
      </c>
      <c r="C60" s="52">
        <v>190</v>
      </c>
      <c r="D60" s="52">
        <v>190</v>
      </c>
      <c r="E60" s="52">
        <v>5</v>
      </c>
      <c r="F60" s="52">
        <v>155</v>
      </c>
      <c r="G60" s="52">
        <v>15</v>
      </c>
      <c r="H60" s="52">
        <v>70</v>
      </c>
      <c r="I60" s="52">
        <v>15</v>
      </c>
      <c r="J60" s="52">
        <v>35</v>
      </c>
      <c r="K60" s="52">
        <v>90</v>
      </c>
      <c r="L60" s="52">
        <v>60</v>
      </c>
      <c r="M60" s="52">
        <v>10</v>
      </c>
      <c r="N60" s="52">
        <v>180</v>
      </c>
      <c r="O60" s="52">
        <v>15</v>
      </c>
      <c r="P60" s="52">
        <v>35</v>
      </c>
      <c r="Q60" s="52">
        <v>20</v>
      </c>
      <c r="R60" s="52">
        <v>125</v>
      </c>
    </row>
    <row r="61" spans="2:18" x14ac:dyDescent="0.25">
      <c r="B61" s="56" t="s">
        <v>222</v>
      </c>
      <c r="C61" s="52">
        <v>160</v>
      </c>
      <c r="D61" s="52">
        <v>150</v>
      </c>
      <c r="E61" s="52">
        <v>10</v>
      </c>
      <c r="F61" s="52">
        <v>130</v>
      </c>
      <c r="G61" s="52">
        <v>45</v>
      </c>
      <c r="H61" s="52">
        <v>60</v>
      </c>
      <c r="I61" s="52">
        <v>5</v>
      </c>
      <c r="J61" s="52">
        <v>40</v>
      </c>
      <c r="K61" s="52">
        <v>75</v>
      </c>
      <c r="L61" s="52">
        <v>40</v>
      </c>
      <c r="M61" s="52">
        <v>5</v>
      </c>
      <c r="N61" s="52">
        <v>140</v>
      </c>
      <c r="O61" s="52">
        <v>20</v>
      </c>
      <c r="P61" s="52">
        <v>45</v>
      </c>
      <c r="Q61" s="52">
        <v>25</v>
      </c>
      <c r="R61" s="52">
        <v>80</v>
      </c>
    </row>
    <row r="62" spans="2:18" x14ac:dyDescent="0.25">
      <c r="B62" s="56" t="s">
        <v>146</v>
      </c>
      <c r="C62" s="52">
        <v>440</v>
      </c>
      <c r="D62" s="52">
        <v>425</v>
      </c>
      <c r="E62" s="52">
        <v>15</v>
      </c>
      <c r="F62" s="52">
        <v>350</v>
      </c>
      <c r="G62" s="52">
        <v>225</v>
      </c>
      <c r="H62" s="52">
        <v>100</v>
      </c>
      <c r="I62" s="52">
        <v>40</v>
      </c>
      <c r="J62" s="52">
        <v>115</v>
      </c>
      <c r="K62" s="52">
        <v>220</v>
      </c>
      <c r="L62" s="52">
        <v>95</v>
      </c>
      <c r="M62" s="52">
        <v>5</v>
      </c>
      <c r="N62" s="52">
        <v>390</v>
      </c>
      <c r="O62" s="52">
        <v>50</v>
      </c>
      <c r="P62" s="52">
        <v>185</v>
      </c>
      <c r="Q62" s="52">
        <v>60</v>
      </c>
      <c r="R62" s="52">
        <v>185</v>
      </c>
    </row>
    <row r="63" spans="2:18" x14ac:dyDescent="0.25">
      <c r="B63" s="56" t="s">
        <v>223</v>
      </c>
      <c r="C63" s="52">
        <v>250</v>
      </c>
      <c r="D63" s="52">
        <v>235</v>
      </c>
      <c r="E63" s="52">
        <v>10</v>
      </c>
      <c r="F63" s="52">
        <v>205</v>
      </c>
      <c r="G63" s="52">
        <v>70</v>
      </c>
      <c r="H63" s="52">
        <v>80</v>
      </c>
      <c r="I63" s="52">
        <v>20</v>
      </c>
      <c r="J63" s="52">
        <v>50</v>
      </c>
      <c r="K63" s="52">
        <v>125</v>
      </c>
      <c r="L63" s="52">
        <v>70</v>
      </c>
      <c r="M63" s="52">
        <v>5</v>
      </c>
      <c r="N63" s="52">
        <v>230</v>
      </c>
      <c r="O63" s="52">
        <v>20</v>
      </c>
      <c r="P63" s="52">
        <v>70</v>
      </c>
      <c r="Q63" s="52">
        <v>25</v>
      </c>
      <c r="R63" s="52">
        <v>130</v>
      </c>
    </row>
    <row r="64" spans="2:18" x14ac:dyDescent="0.25">
      <c r="B64" s="56" t="s">
        <v>224</v>
      </c>
      <c r="C64" s="52">
        <v>240</v>
      </c>
      <c r="D64" s="52">
        <v>240</v>
      </c>
      <c r="E64" s="52">
        <v>5</v>
      </c>
      <c r="F64" s="52">
        <v>180</v>
      </c>
      <c r="G64" s="52">
        <v>50</v>
      </c>
      <c r="H64" s="52">
        <v>110</v>
      </c>
      <c r="I64" s="52">
        <v>30</v>
      </c>
      <c r="J64" s="52">
        <v>45</v>
      </c>
      <c r="K64" s="52">
        <v>140</v>
      </c>
      <c r="L64" s="52">
        <v>45</v>
      </c>
      <c r="M64" s="52">
        <v>10</v>
      </c>
      <c r="N64" s="52">
        <v>205</v>
      </c>
      <c r="O64" s="52">
        <v>40</v>
      </c>
      <c r="P64" s="52">
        <v>70</v>
      </c>
      <c r="Q64" s="52">
        <v>35</v>
      </c>
      <c r="R64" s="52">
        <v>125</v>
      </c>
    </row>
    <row r="65" spans="2:18" x14ac:dyDescent="0.25">
      <c r="B65" s="56" t="s">
        <v>225</v>
      </c>
      <c r="C65" s="52">
        <v>35</v>
      </c>
      <c r="D65" s="52">
        <v>35</v>
      </c>
      <c r="E65" s="52">
        <v>0</v>
      </c>
      <c r="F65" s="52">
        <v>35</v>
      </c>
      <c r="G65" s="52">
        <v>30</v>
      </c>
      <c r="H65" s="52">
        <v>5</v>
      </c>
      <c r="I65" s="52">
        <v>0</v>
      </c>
      <c r="J65" s="52">
        <v>5</v>
      </c>
      <c r="K65" s="52">
        <v>20</v>
      </c>
      <c r="L65" s="52">
        <v>10</v>
      </c>
      <c r="M65" s="52">
        <v>5</v>
      </c>
      <c r="N65" s="52">
        <v>35</v>
      </c>
      <c r="O65" s="52">
        <v>5</v>
      </c>
      <c r="P65" s="52">
        <v>20</v>
      </c>
      <c r="Q65" s="52">
        <v>10</v>
      </c>
      <c r="R65" s="52">
        <v>5</v>
      </c>
    </row>
    <row r="66" spans="2:18" x14ac:dyDescent="0.25">
      <c r="B66" s="56" t="s">
        <v>226</v>
      </c>
      <c r="C66" s="52">
        <v>45</v>
      </c>
      <c r="D66" s="52">
        <v>45</v>
      </c>
      <c r="E66" s="52">
        <v>5</v>
      </c>
      <c r="F66" s="52">
        <v>40</v>
      </c>
      <c r="G66" s="52">
        <v>10</v>
      </c>
      <c r="H66" s="52">
        <v>20</v>
      </c>
      <c r="I66" s="52">
        <v>15</v>
      </c>
      <c r="J66" s="52">
        <v>15</v>
      </c>
      <c r="K66" s="52">
        <v>15</v>
      </c>
      <c r="L66" s="52">
        <v>15</v>
      </c>
      <c r="M66" s="52">
        <v>5</v>
      </c>
      <c r="N66" s="52">
        <v>35</v>
      </c>
      <c r="O66" s="52">
        <v>10</v>
      </c>
      <c r="P66" s="52">
        <v>10</v>
      </c>
      <c r="Q66" s="52">
        <v>5</v>
      </c>
      <c r="R66" s="52">
        <v>25</v>
      </c>
    </row>
    <row r="67" spans="2:18" x14ac:dyDescent="0.25">
      <c r="B67" s="56" t="s">
        <v>227</v>
      </c>
      <c r="C67" s="52">
        <v>225</v>
      </c>
      <c r="D67" s="52">
        <v>220</v>
      </c>
      <c r="E67" s="52">
        <v>5</v>
      </c>
      <c r="F67" s="52">
        <v>170</v>
      </c>
      <c r="G67" s="52">
        <v>60</v>
      </c>
      <c r="H67" s="52">
        <v>75</v>
      </c>
      <c r="I67" s="52">
        <v>55</v>
      </c>
      <c r="J67" s="52">
        <v>35</v>
      </c>
      <c r="K67" s="52">
        <v>115</v>
      </c>
      <c r="L67" s="52">
        <v>65</v>
      </c>
      <c r="M67" s="52">
        <v>5</v>
      </c>
      <c r="N67" s="52">
        <v>210</v>
      </c>
      <c r="O67" s="52">
        <v>15</v>
      </c>
      <c r="P67" s="52">
        <v>55</v>
      </c>
      <c r="Q67" s="52">
        <v>30</v>
      </c>
      <c r="R67" s="52">
        <v>135</v>
      </c>
    </row>
    <row r="68" spans="2:18" x14ac:dyDescent="0.25">
      <c r="B68" s="56" t="s">
        <v>228</v>
      </c>
      <c r="C68" s="52">
        <v>385</v>
      </c>
      <c r="D68" s="52">
        <v>380</v>
      </c>
      <c r="E68" s="52">
        <v>5</v>
      </c>
      <c r="F68" s="52">
        <v>300</v>
      </c>
      <c r="G68" s="52">
        <v>55</v>
      </c>
      <c r="H68" s="52">
        <v>140</v>
      </c>
      <c r="I68" s="52">
        <v>100</v>
      </c>
      <c r="J68" s="52">
        <v>45</v>
      </c>
      <c r="K68" s="52">
        <v>205</v>
      </c>
      <c r="L68" s="52">
        <v>120</v>
      </c>
      <c r="M68" s="52">
        <v>20</v>
      </c>
      <c r="N68" s="52">
        <v>340</v>
      </c>
      <c r="O68" s="52">
        <v>45</v>
      </c>
      <c r="P68" s="52">
        <v>85</v>
      </c>
      <c r="Q68" s="52">
        <v>45</v>
      </c>
      <c r="R68" s="52">
        <v>245</v>
      </c>
    </row>
    <row r="69" spans="2:18" x14ac:dyDescent="0.25">
      <c r="B69" s="56" t="s">
        <v>229</v>
      </c>
      <c r="C69" s="52">
        <v>685</v>
      </c>
      <c r="D69" s="52">
        <v>675</v>
      </c>
      <c r="E69" s="52">
        <v>10</v>
      </c>
      <c r="F69" s="52">
        <v>500</v>
      </c>
      <c r="G69" s="52">
        <v>125</v>
      </c>
      <c r="H69" s="52">
        <v>180</v>
      </c>
      <c r="I69" s="52">
        <v>185</v>
      </c>
      <c r="J69" s="52">
        <v>100</v>
      </c>
      <c r="K69" s="52">
        <v>355</v>
      </c>
      <c r="L69" s="52">
        <v>205</v>
      </c>
      <c r="M69" s="52">
        <v>25</v>
      </c>
      <c r="N69" s="52">
        <v>580</v>
      </c>
      <c r="O69" s="52">
        <v>105</v>
      </c>
      <c r="P69" s="52">
        <v>200</v>
      </c>
      <c r="Q69" s="52">
        <v>100</v>
      </c>
      <c r="R69" s="52">
        <v>360</v>
      </c>
    </row>
    <row r="70" spans="2:18" x14ac:dyDescent="0.25">
      <c r="B70" s="56" t="s">
        <v>230</v>
      </c>
      <c r="C70" s="52">
        <v>460</v>
      </c>
      <c r="D70" s="52">
        <v>445</v>
      </c>
      <c r="E70" s="52">
        <v>15</v>
      </c>
      <c r="F70" s="52">
        <v>375</v>
      </c>
      <c r="G70" s="52">
        <v>75</v>
      </c>
      <c r="H70" s="52">
        <v>175</v>
      </c>
      <c r="I70" s="52">
        <v>40</v>
      </c>
      <c r="J70" s="52">
        <v>95</v>
      </c>
      <c r="K70" s="52">
        <v>225</v>
      </c>
      <c r="L70" s="52">
        <v>125</v>
      </c>
      <c r="M70" s="52">
        <v>15</v>
      </c>
      <c r="N70" s="52">
        <v>415</v>
      </c>
      <c r="O70" s="52">
        <v>45</v>
      </c>
      <c r="P70" s="52">
        <v>110</v>
      </c>
      <c r="Q70" s="52">
        <v>35</v>
      </c>
      <c r="R70" s="52">
        <v>285</v>
      </c>
    </row>
    <row r="71" spans="2:18" x14ac:dyDescent="0.25">
      <c r="B71" s="56" t="s">
        <v>231</v>
      </c>
      <c r="C71" s="52">
        <v>135</v>
      </c>
      <c r="D71" s="52">
        <v>130</v>
      </c>
      <c r="E71" s="52">
        <v>5</v>
      </c>
      <c r="F71" s="52">
        <v>120</v>
      </c>
      <c r="G71" s="52">
        <v>110</v>
      </c>
      <c r="H71" s="52">
        <v>20</v>
      </c>
      <c r="I71" s="52">
        <v>5</v>
      </c>
      <c r="J71" s="52">
        <v>25</v>
      </c>
      <c r="K71" s="52">
        <v>80</v>
      </c>
      <c r="L71" s="52">
        <v>25</v>
      </c>
      <c r="M71" s="52">
        <v>5</v>
      </c>
      <c r="N71" s="52">
        <v>120</v>
      </c>
      <c r="O71" s="52">
        <v>10</v>
      </c>
      <c r="P71" s="52">
        <v>85</v>
      </c>
      <c r="Q71" s="52">
        <v>15</v>
      </c>
      <c r="R71" s="52">
        <v>30</v>
      </c>
    </row>
    <row r="72" spans="2:18" x14ac:dyDescent="0.25">
      <c r="B72" s="56" t="s">
        <v>232</v>
      </c>
      <c r="C72" s="52">
        <v>265</v>
      </c>
      <c r="D72" s="52">
        <v>255</v>
      </c>
      <c r="E72" s="52">
        <v>10</v>
      </c>
      <c r="F72" s="52">
        <v>215</v>
      </c>
      <c r="G72" s="52">
        <v>70</v>
      </c>
      <c r="H72" s="52">
        <v>75</v>
      </c>
      <c r="I72" s="52">
        <v>25</v>
      </c>
      <c r="J72" s="52">
        <v>55</v>
      </c>
      <c r="K72" s="52">
        <v>115</v>
      </c>
      <c r="L72" s="52">
        <v>80</v>
      </c>
      <c r="M72" s="52">
        <v>10</v>
      </c>
      <c r="N72" s="52">
        <v>245</v>
      </c>
      <c r="O72" s="52">
        <v>20</v>
      </c>
      <c r="P72" s="52">
        <v>75</v>
      </c>
      <c r="Q72" s="52">
        <v>20</v>
      </c>
      <c r="R72" s="52">
        <v>160</v>
      </c>
    </row>
    <row r="73" spans="2:18" x14ac:dyDescent="0.25">
      <c r="B73" s="56" t="s">
        <v>233</v>
      </c>
      <c r="C73" s="52">
        <v>220</v>
      </c>
      <c r="D73" s="52">
        <v>215</v>
      </c>
      <c r="E73" s="52">
        <v>5</v>
      </c>
      <c r="F73" s="52">
        <v>185</v>
      </c>
      <c r="G73" s="52">
        <v>75</v>
      </c>
      <c r="H73" s="52">
        <v>80</v>
      </c>
      <c r="I73" s="52">
        <v>10</v>
      </c>
      <c r="J73" s="52">
        <v>50</v>
      </c>
      <c r="K73" s="52">
        <v>120</v>
      </c>
      <c r="L73" s="52">
        <v>45</v>
      </c>
      <c r="M73" s="52">
        <v>5</v>
      </c>
      <c r="N73" s="52">
        <v>195</v>
      </c>
      <c r="O73" s="52">
        <v>25</v>
      </c>
      <c r="P73" s="52">
        <v>90</v>
      </c>
      <c r="Q73" s="52">
        <v>20</v>
      </c>
      <c r="R73" s="52">
        <v>95</v>
      </c>
    </row>
    <row r="74" spans="2:18" x14ac:dyDescent="0.25">
      <c r="B74" s="56" t="s">
        <v>234</v>
      </c>
      <c r="C74" s="52">
        <v>180</v>
      </c>
      <c r="D74" s="52">
        <v>180</v>
      </c>
      <c r="E74" s="52">
        <v>5</v>
      </c>
      <c r="F74" s="52">
        <v>140</v>
      </c>
      <c r="G74" s="52">
        <v>35</v>
      </c>
      <c r="H74" s="52">
        <v>90</v>
      </c>
      <c r="I74" s="52">
        <v>20</v>
      </c>
      <c r="J74" s="52">
        <v>50</v>
      </c>
      <c r="K74" s="52">
        <v>95</v>
      </c>
      <c r="L74" s="52">
        <v>40</v>
      </c>
      <c r="M74" s="52">
        <v>5</v>
      </c>
      <c r="N74" s="52">
        <v>160</v>
      </c>
      <c r="O74" s="52">
        <v>20</v>
      </c>
      <c r="P74" s="52">
        <v>65</v>
      </c>
      <c r="Q74" s="52">
        <v>25</v>
      </c>
      <c r="R74" s="52">
        <v>90</v>
      </c>
    </row>
    <row r="75" spans="2:18" x14ac:dyDescent="0.25">
      <c r="B75" s="56" t="s">
        <v>235</v>
      </c>
      <c r="C75" s="52">
        <v>170</v>
      </c>
      <c r="D75" s="52">
        <v>170</v>
      </c>
      <c r="E75" s="52">
        <v>5</v>
      </c>
      <c r="F75" s="52">
        <v>150</v>
      </c>
      <c r="G75" s="52">
        <v>70</v>
      </c>
      <c r="H75" s="52">
        <v>70</v>
      </c>
      <c r="I75" s="52">
        <v>5</v>
      </c>
      <c r="J75" s="52">
        <v>50</v>
      </c>
      <c r="K75" s="52">
        <v>85</v>
      </c>
      <c r="L75" s="52">
        <v>30</v>
      </c>
      <c r="M75" s="52">
        <v>5</v>
      </c>
      <c r="N75" s="52">
        <v>160</v>
      </c>
      <c r="O75" s="52">
        <v>10</v>
      </c>
      <c r="P75" s="52">
        <v>80</v>
      </c>
      <c r="Q75" s="52">
        <v>15</v>
      </c>
      <c r="R75" s="52">
        <v>70</v>
      </c>
    </row>
    <row r="76" spans="2:18" x14ac:dyDescent="0.25">
      <c r="B76" s="56" t="s">
        <v>236</v>
      </c>
      <c r="C76" s="52">
        <v>280</v>
      </c>
      <c r="D76" s="52">
        <v>270</v>
      </c>
      <c r="E76" s="52">
        <v>10</v>
      </c>
      <c r="F76" s="52">
        <v>210</v>
      </c>
      <c r="G76" s="52">
        <v>50</v>
      </c>
      <c r="H76" s="52">
        <v>100</v>
      </c>
      <c r="I76" s="52">
        <v>15</v>
      </c>
      <c r="J76" s="52">
        <v>45</v>
      </c>
      <c r="K76" s="52">
        <v>155</v>
      </c>
      <c r="L76" s="52">
        <v>75</v>
      </c>
      <c r="M76" s="52">
        <v>10</v>
      </c>
      <c r="N76" s="52">
        <v>245</v>
      </c>
      <c r="O76" s="52">
        <v>35</v>
      </c>
      <c r="P76" s="52">
        <v>105</v>
      </c>
      <c r="Q76" s="52">
        <v>25</v>
      </c>
      <c r="R76" s="52">
        <v>145</v>
      </c>
    </row>
    <row r="77" spans="2:18" x14ac:dyDescent="0.25">
      <c r="B77" s="56" t="s">
        <v>237</v>
      </c>
      <c r="C77" s="52">
        <v>60</v>
      </c>
      <c r="D77" s="52">
        <v>60</v>
      </c>
      <c r="E77" s="52">
        <v>0</v>
      </c>
      <c r="F77" s="52">
        <v>50</v>
      </c>
      <c r="G77" s="52">
        <v>15</v>
      </c>
      <c r="H77" s="52">
        <v>15</v>
      </c>
      <c r="I77" s="52">
        <v>5</v>
      </c>
      <c r="J77" s="52">
        <v>10</v>
      </c>
      <c r="K77" s="52">
        <v>35</v>
      </c>
      <c r="L77" s="52">
        <v>15</v>
      </c>
      <c r="M77" s="52">
        <v>5</v>
      </c>
      <c r="N77" s="52">
        <v>55</v>
      </c>
      <c r="O77" s="52">
        <v>5</v>
      </c>
      <c r="P77" s="52">
        <v>15</v>
      </c>
      <c r="Q77" s="52">
        <v>10</v>
      </c>
      <c r="R77" s="52">
        <v>35</v>
      </c>
    </row>
    <row r="78" spans="2:18" x14ac:dyDescent="0.25">
      <c r="B78" s="56" t="s">
        <v>238</v>
      </c>
      <c r="C78" s="52">
        <v>100</v>
      </c>
      <c r="D78" s="52">
        <v>95</v>
      </c>
      <c r="E78" s="52">
        <v>5</v>
      </c>
      <c r="F78" s="52">
        <v>80</v>
      </c>
      <c r="G78" s="52">
        <v>25</v>
      </c>
      <c r="H78" s="52">
        <v>40</v>
      </c>
      <c r="I78" s="52">
        <v>5</v>
      </c>
      <c r="J78" s="52">
        <v>15</v>
      </c>
      <c r="K78" s="52">
        <v>55</v>
      </c>
      <c r="L78" s="52">
        <v>20</v>
      </c>
      <c r="M78" s="52">
        <v>5</v>
      </c>
      <c r="N78" s="52">
        <v>90</v>
      </c>
      <c r="O78" s="52">
        <v>10</v>
      </c>
      <c r="P78" s="52">
        <v>35</v>
      </c>
      <c r="Q78" s="52">
        <v>10</v>
      </c>
      <c r="R78" s="52">
        <v>50</v>
      </c>
    </row>
    <row r="79" spans="2:18" x14ac:dyDescent="0.25">
      <c r="B79" s="56" t="s">
        <v>239</v>
      </c>
      <c r="C79" s="52">
        <v>240</v>
      </c>
      <c r="D79" s="52">
        <v>235</v>
      </c>
      <c r="E79" s="52">
        <v>10</v>
      </c>
      <c r="F79" s="52">
        <v>185</v>
      </c>
      <c r="G79" s="52">
        <v>25</v>
      </c>
      <c r="H79" s="52">
        <v>105</v>
      </c>
      <c r="I79" s="52">
        <v>20</v>
      </c>
      <c r="J79" s="52">
        <v>45</v>
      </c>
      <c r="K79" s="52">
        <v>105</v>
      </c>
      <c r="L79" s="52">
        <v>80</v>
      </c>
      <c r="M79" s="52">
        <v>10</v>
      </c>
      <c r="N79" s="52">
        <v>215</v>
      </c>
      <c r="O79" s="52">
        <v>25</v>
      </c>
      <c r="P79" s="52">
        <v>40</v>
      </c>
      <c r="Q79" s="52">
        <v>20</v>
      </c>
      <c r="R79" s="52">
        <v>165</v>
      </c>
    </row>
    <row r="80" spans="2:18" x14ac:dyDescent="0.25">
      <c r="B80" s="56" t="s">
        <v>240</v>
      </c>
      <c r="C80" s="52">
        <v>45</v>
      </c>
      <c r="D80" s="52">
        <v>45</v>
      </c>
      <c r="E80" s="52">
        <v>0</v>
      </c>
      <c r="F80" s="52">
        <v>35</v>
      </c>
      <c r="G80" s="52">
        <v>5</v>
      </c>
      <c r="H80" s="52">
        <v>10</v>
      </c>
      <c r="I80" s="52">
        <v>20</v>
      </c>
      <c r="J80" s="52">
        <v>5</v>
      </c>
      <c r="K80" s="52">
        <v>25</v>
      </c>
      <c r="L80" s="52">
        <v>10</v>
      </c>
      <c r="M80" s="52">
        <v>5</v>
      </c>
      <c r="N80" s="52">
        <v>40</v>
      </c>
      <c r="O80" s="52">
        <v>5</v>
      </c>
      <c r="P80" s="52">
        <v>10</v>
      </c>
      <c r="Q80" s="52">
        <v>5</v>
      </c>
      <c r="R80" s="52">
        <v>25</v>
      </c>
    </row>
    <row r="81" spans="2:18" x14ac:dyDescent="0.25">
      <c r="B81" s="56" t="s">
        <v>241</v>
      </c>
      <c r="C81" s="52">
        <v>485</v>
      </c>
      <c r="D81" s="52">
        <v>475</v>
      </c>
      <c r="E81" s="52">
        <v>10</v>
      </c>
      <c r="F81" s="52">
        <v>345</v>
      </c>
      <c r="G81" s="52">
        <v>100</v>
      </c>
      <c r="H81" s="52">
        <v>100</v>
      </c>
      <c r="I81" s="52">
        <v>150</v>
      </c>
      <c r="J81" s="52">
        <v>65</v>
      </c>
      <c r="K81" s="52">
        <v>260</v>
      </c>
      <c r="L81" s="52">
        <v>140</v>
      </c>
      <c r="M81" s="52">
        <v>15</v>
      </c>
      <c r="N81" s="52">
        <v>425</v>
      </c>
      <c r="O81" s="52">
        <v>60</v>
      </c>
      <c r="P81" s="52">
        <v>145</v>
      </c>
      <c r="Q81" s="52">
        <v>70</v>
      </c>
      <c r="R81" s="52">
        <v>245</v>
      </c>
    </row>
    <row r="82" spans="2:18" x14ac:dyDescent="0.25">
      <c r="B82" s="56" t="s">
        <v>242</v>
      </c>
      <c r="C82" s="52">
        <v>85</v>
      </c>
      <c r="D82" s="52">
        <v>85</v>
      </c>
      <c r="E82" s="52">
        <v>5</v>
      </c>
      <c r="F82" s="52">
        <v>70</v>
      </c>
      <c r="G82" s="52">
        <v>25</v>
      </c>
      <c r="H82" s="52">
        <v>25</v>
      </c>
      <c r="I82" s="52">
        <v>25</v>
      </c>
      <c r="J82" s="52">
        <v>5</v>
      </c>
      <c r="K82" s="52">
        <v>40</v>
      </c>
      <c r="L82" s="52">
        <v>35</v>
      </c>
      <c r="M82" s="52">
        <v>5</v>
      </c>
      <c r="N82" s="52">
        <v>75</v>
      </c>
      <c r="O82" s="52">
        <v>10</v>
      </c>
      <c r="P82" s="52">
        <v>15</v>
      </c>
      <c r="Q82" s="52">
        <v>15</v>
      </c>
      <c r="R82" s="52">
        <v>50</v>
      </c>
    </row>
    <row r="83" spans="2:18" x14ac:dyDescent="0.25">
      <c r="B83" s="56" t="s">
        <v>243</v>
      </c>
      <c r="C83" s="52">
        <v>60</v>
      </c>
      <c r="D83" s="52">
        <v>55</v>
      </c>
      <c r="E83" s="52">
        <v>5</v>
      </c>
      <c r="F83" s="52">
        <v>50</v>
      </c>
      <c r="G83" s="52">
        <v>5</v>
      </c>
      <c r="H83" s="52">
        <v>15</v>
      </c>
      <c r="I83" s="52">
        <v>20</v>
      </c>
      <c r="J83" s="52">
        <v>5</v>
      </c>
      <c r="K83" s="52">
        <v>20</v>
      </c>
      <c r="L83" s="52">
        <v>20</v>
      </c>
      <c r="M83" s="52">
        <v>10</v>
      </c>
      <c r="N83" s="52">
        <v>55</v>
      </c>
      <c r="O83" s="52">
        <v>5</v>
      </c>
      <c r="P83" s="52">
        <v>10</v>
      </c>
      <c r="Q83" s="52">
        <v>5</v>
      </c>
      <c r="R83" s="52">
        <v>45</v>
      </c>
    </row>
    <row r="84" spans="2:18" x14ac:dyDescent="0.25">
      <c r="B84" s="56" t="s">
        <v>244</v>
      </c>
      <c r="C84" s="52">
        <v>465</v>
      </c>
      <c r="D84" s="52">
        <v>450</v>
      </c>
      <c r="E84" s="52">
        <v>15</v>
      </c>
      <c r="F84" s="52">
        <v>255</v>
      </c>
      <c r="G84" s="52">
        <v>15</v>
      </c>
      <c r="H84" s="52">
        <v>100</v>
      </c>
      <c r="I84" s="52">
        <v>280</v>
      </c>
      <c r="J84" s="52">
        <v>30</v>
      </c>
      <c r="K84" s="52">
        <v>195</v>
      </c>
      <c r="L84" s="52">
        <v>215</v>
      </c>
      <c r="M84" s="52">
        <v>25</v>
      </c>
      <c r="N84" s="52">
        <v>375</v>
      </c>
      <c r="O84" s="52">
        <v>90</v>
      </c>
      <c r="P84" s="52">
        <v>75</v>
      </c>
      <c r="Q84" s="52">
        <v>90</v>
      </c>
      <c r="R84" s="52">
        <v>285</v>
      </c>
    </row>
    <row r="85" spans="2:18" x14ac:dyDescent="0.25">
      <c r="B85" s="56" t="s">
        <v>245</v>
      </c>
      <c r="C85" s="52">
        <v>75</v>
      </c>
      <c r="D85" s="52">
        <v>70</v>
      </c>
      <c r="E85" s="52">
        <v>5</v>
      </c>
      <c r="F85" s="52">
        <v>55</v>
      </c>
      <c r="G85" s="52">
        <v>10</v>
      </c>
      <c r="H85" s="52">
        <v>25</v>
      </c>
      <c r="I85" s="52">
        <v>35</v>
      </c>
      <c r="J85" s="52">
        <v>10</v>
      </c>
      <c r="K85" s="52">
        <v>25</v>
      </c>
      <c r="L85" s="52">
        <v>30</v>
      </c>
      <c r="M85" s="52">
        <v>5</v>
      </c>
      <c r="N85" s="52">
        <v>65</v>
      </c>
      <c r="O85" s="52">
        <v>10</v>
      </c>
      <c r="P85" s="52">
        <v>15</v>
      </c>
      <c r="Q85" s="52">
        <v>20</v>
      </c>
      <c r="R85" s="52">
        <v>40</v>
      </c>
    </row>
    <row r="86" spans="2:18" x14ac:dyDescent="0.25">
      <c r="B86" s="56" t="s">
        <v>246</v>
      </c>
      <c r="C86" s="52">
        <v>30</v>
      </c>
      <c r="D86" s="52">
        <v>30</v>
      </c>
      <c r="E86" s="52">
        <v>5</v>
      </c>
      <c r="F86" s="52">
        <v>25</v>
      </c>
      <c r="G86" s="52">
        <v>5</v>
      </c>
      <c r="H86" s="52">
        <v>10</v>
      </c>
      <c r="I86" s="52">
        <v>15</v>
      </c>
      <c r="J86" s="52">
        <v>5</v>
      </c>
      <c r="K86" s="52">
        <v>10</v>
      </c>
      <c r="L86" s="52">
        <v>15</v>
      </c>
      <c r="M86" s="52">
        <v>5</v>
      </c>
      <c r="N86" s="52">
        <v>30</v>
      </c>
      <c r="O86" s="52">
        <v>5</v>
      </c>
      <c r="P86" s="52">
        <v>5</v>
      </c>
      <c r="Q86" s="52">
        <v>5</v>
      </c>
      <c r="R86" s="52">
        <v>25</v>
      </c>
    </row>
    <row r="87" spans="2:18" x14ac:dyDescent="0.25">
      <c r="B87" s="56" t="s">
        <v>247</v>
      </c>
      <c r="C87" s="52">
        <v>25</v>
      </c>
      <c r="D87" s="52">
        <v>25</v>
      </c>
      <c r="E87" s="52">
        <v>5</v>
      </c>
      <c r="F87" s="52">
        <v>20</v>
      </c>
      <c r="G87" s="52">
        <v>5</v>
      </c>
      <c r="H87" s="52">
        <v>10</v>
      </c>
      <c r="I87" s="52">
        <v>5</v>
      </c>
      <c r="J87" s="52">
        <v>5</v>
      </c>
      <c r="K87" s="52">
        <v>5</v>
      </c>
      <c r="L87" s="52">
        <v>10</v>
      </c>
      <c r="M87" s="52">
        <v>5</v>
      </c>
      <c r="N87" s="52">
        <v>20</v>
      </c>
      <c r="O87" s="52">
        <v>5</v>
      </c>
      <c r="P87" s="52">
        <v>5</v>
      </c>
      <c r="Q87" s="52">
        <v>0</v>
      </c>
      <c r="R87" s="52">
        <v>20</v>
      </c>
    </row>
    <row r="88" spans="2:18" x14ac:dyDescent="0.25">
      <c r="B88" s="56" t="s">
        <v>248</v>
      </c>
      <c r="C88" s="52">
        <v>385</v>
      </c>
      <c r="D88" s="52">
        <v>375</v>
      </c>
      <c r="E88" s="52">
        <v>5</v>
      </c>
      <c r="F88" s="52">
        <v>270</v>
      </c>
      <c r="G88" s="52">
        <v>70</v>
      </c>
      <c r="H88" s="52">
        <v>85</v>
      </c>
      <c r="I88" s="52">
        <v>105</v>
      </c>
      <c r="J88" s="52">
        <v>50</v>
      </c>
      <c r="K88" s="52">
        <v>210</v>
      </c>
      <c r="L88" s="52">
        <v>105</v>
      </c>
      <c r="M88" s="52">
        <v>15</v>
      </c>
      <c r="N88" s="52">
        <v>340</v>
      </c>
      <c r="O88" s="52">
        <v>40</v>
      </c>
      <c r="P88" s="52">
        <v>100</v>
      </c>
      <c r="Q88" s="52">
        <v>50</v>
      </c>
      <c r="R88" s="52">
        <v>210</v>
      </c>
    </row>
    <row r="89" spans="2:18" x14ac:dyDescent="0.25">
      <c r="B89" s="56" t="s">
        <v>249</v>
      </c>
      <c r="C89" s="52">
        <v>295</v>
      </c>
      <c r="D89" s="52">
        <v>290</v>
      </c>
      <c r="E89" s="52">
        <v>5</v>
      </c>
      <c r="F89" s="52">
        <v>245</v>
      </c>
      <c r="G89" s="52">
        <v>70</v>
      </c>
      <c r="H89" s="52">
        <v>95</v>
      </c>
      <c r="I89" s="52">
        <v>45</v>
      </c>
      <c r="J89" s="52">
        <v>45</v>
      </c>
      <c r="K89" s="52">
        <v>160</v>
      </c>
      <c r="L89" s="52">
        <v>85</v>
      </c>
      <c r="M89" s="52">
        <v>10</v>
      </c>
      <c r="N89" s="52">
        <v>270</v>
      </c>
      <c r="O89" s="52">
        <v>25</v>
      </c>
      <c r="P89" s="52">
        <v>85</v>
      </c>
      <c r="Q89" s="52">
        <v>30</v>
      </c>
      <c r="R89" s="52">
        <v>160</v>
      </c>
    </row>
    <row r="90" spans="2:18" x14ac:dyDescent="0.25">
      <c r="B90" s="56" t="s">
        <v>250</v>
      </c>
      <c r="C90" s="52">
        <v>365</v>
      </c>
      <c r="D90" s="52">
        <v>350</v>
      </c>
      <c r="E90" s="52">
        <v>15</v>
      </c>
      <c r="F90" s="52">
        <v>175</v>
      </c>
      <c r="G90" s="52">
        <v>25</v>
      </c>
      <c r="H90" s="52">
        <v>60</v>
      </c>
      <c r="I90" s="52">
        <v>230</v>
      </c>
      <c r="J90" s="52">
        <v>25</v>
      </c>
      <c r="K90" s="52">
        <v>165</v>
      </c>
      <c r="L90" s="52">
        <v>165</v>
      </c>
      <c r="M90" s="52">
        <v>10</v>
      </c>
      <c r="N90" s="52">
        <v>305</v>
      </c>
      <c r="O90" s="52">
        <v>60</v>
      </c>
      <c r="P90" s="52">
        <v>85</v>
      </c>
      <c r="Q90" s="52">
        <v>80</v>
      </c>
      <c r="R90" s="52">
        <v>185</v>
      </c>
    </row>
    <row r="91" spans="2:18" x14ac:dyDescent="0.25">
      <c r="B91" s="56" t="s">
        <v>251</v>
      </c>
      <c r="C91" s="52">
        <v>30</v>
      </c>
      <c r="D91" s="52">
        <v>25</v>
      </c>
      <c r="E91" s="52">
        <v>5</v>
      </c>
      <c r="F91" s="52">
        <v>20</v>
      </c>
      <c r="G91" s="52">
        <v>5</v>
      </c>
      <c r="H91" s="52">
        <v>10</v>
      </c>
      <c r="I91" s="52">
        <v>10</v>
      </c>
      <c r="J91" s="52">
        <v>5</v>
      </c>
      <c r="K91" s="52">
        <v>10</v>
      </c>
      <c r="L91" s="52">
        <v>15</v>
      </c>
      <c r="M91" s="52">
        <v>5</v>
      </c>
      <c r="N91" s="52">
        <v>30</v>
      </c>
      <c r="O91" s="52">
        <v>5</v>
      </c>
      <c r="P91" s="52">
        <v>5</v>
      </c>
      <c r="Q91" s="52">
        <v>5</v>
      </c>
      <c r="R91" s="52">
        <v>25</v>
      </c>
    </row>
    <row r="92" spans="2:18" x14ac:dyDescent="0.25">
      <c r="B92" s="56" t="s">
        <v>252</v>
      </c>
      <c r="C92" s="52">
        <v>750</v>
      </c>
      <c r="D92" s="52">
        <v>735</v>
      </c>
      <c r="E92" s="52">
        <v>15</v>
      </c>
      <c r="F92" s="52">
        <v>320</v>
      </c>
      <c r="G92" s="52">
        <v>40</v>
      </c>
      <c r="H92" s="52">
        <v>135</v>
      </c>
      <c r="I92" s="52">
        <v>530</v>
      </c>
      <c r="J92" s="52">
        <v>45</v>
      </c>
      <c r="K92" s="52">
        <v>365</v>
      </c>
      <c r="L92" s="52">
        <v>300</v>
      </c>
      <c r="M92" s="52">
        <v>40</v>
      </c>
      <c r="N92" s="52">
        <v>555</v>
      </c>
      <c r="O92" s="52">
        <v>195</v>
      </c>
      <c r="P92" s="52">
        <v>200</v>
      </c>
      <c r="Q92" s="52">
        <v>155</v>
      </c>
      <c r="R92" s="52">
        <v>375</v>
      </c>
    </row>
    <row r="93" spans="2:18" x14ac:dyDescent="0.25">
      <c r="B93" s="56" t="s">
        <v>253</v>
      </c>
      <c r="C93" s="52">
        <v>40</v>
      </c>
      <c r="D93" s="52">
        <v>40</v>
      </c>
      <c r="E93" s="52">
        <v>5</v>
      </c>
      <c r="F93" s="52">
        <v>35</v>
      </c>
      <c r="G93" s="52">
        <v>5</v>
      </c>
      <c r="H93" s="52">
        <v>10</v>
      </c>
      <c r="I93" s="52">
        <v>10</v>
      </c>
      <c r="J93" s="52">
        <v>5</v>
      </c>
      <c r="K93" s="52">
        <v>20</v>
      </c>
      <c r="L93" s="52">
        <v>15</v>
      </c>
      <c r="M93" s="52">
        <v>5</v>
      </c>
      <c r="N93" s="52">
        <v>35</v>
      </c>
      <c r="O93" s="52">
        <v>5</v>
      </c>
      <c r="P93" s="52">
        <v>10</v>
      </c>
      <c r="Q93" s="52">
        <v>5</v>
      </c>
      <c r="R93" s="52">
        <v>20</v>
      </c>
    </row>
    <row r="94" spans="2:18" x14ac:dyDescent="0.25">
      <c r="B94" s="56" t="s">
        <v>254</v>
      </c>
      <c r="C94" s="52">
        <v>345</v>
      </c>
      <c r="D94" s="52">
        <v>335</v>
      </c>
      <c r="E94" s="52">
        <v>5</v>
      </c>
      <c r="F94" s="52">
        <v>190</v>
      </c>
      <c r="G94" s="52">
        <v>65</v>
      </c>
      <c r="H94" s="52">
        <v>110</v>
      </c>
      <c r="I94" s="52">
        <v>125</v>
      </c>
      <c r="J94" s="52">
        <v>70</v>
      </c>
      <c r="K94" s="52">
        <v>175</v>
      </c>
      <c r="L94" s="52">
        <v>90</v>
      </c>
      <c r="M94" s="52">
        <v>5</v>
      </c>
      <c r="N94" s="52">
        <v>270</v>
      </c>
      <c r="O94" s="52">
        <v>75</v>
      </c>
      <c r="P94" s="52">
        <v>155</v>
      </c>
      <c r="Q94" s="52">
        <v>25</v>
      </c>
      <c r="R94" s="52">
        <v>155</v>
      </c>
    </row>
    <row r="95" spans="2:18" x14ac:dyDescent="0.25">
      <c r="B95" s="56" t="s">
        <v>255</v>
      </c>
      <c r="C95" s="52">
        <v>490</v>
      </c>
      <c r="D95" s="52">
        <v>480</v>
      </c>
      <c r="E95" s="52">
        <v>10</v>
      </c>
      <c r="F95" s="52">
        <v>405</v>
      </c>
      <c r="G95" s="52">
        <v>270</v>
      </c>
      <c r="H95" s="52">
        <v>95</v>
      </c>
      <c r="I95" s="52">
        <v>40</v>
      </c>
      <c r="J95" s="52">
        <v>120</v>
      </c>
      <c r="K95" s="52">
        <v>240</v>
      </c>
      <c r="L95" s="52">
        <v>110</v>
      </c>
      <c r="M95" s="52">
        <v>20</v>
      </c>
      <c r="N95" s="52">
        <v>455</v>
      </c>
      <c r="O95" s="52">
        <v>35</v>
      </c>
      <c r="P95" s="52">
        <v>145</v>
      </c>
      <c r="Q95" s="52">
        <v>60</v>
      </c>
      <c r="R95" s="52">
        <v>265</v>
      </c>
    </row>
    <row r="96" spans="2:18" x14ac:dyDescent="0.25">
      <c r="B96" s="56" t="s">
        <v>256</v>
      </c>
      <c r="C96" s="52">
        <v>120</v>
      </c>
      <c r="D96" s="52">
        <v>120</v>
      </c>
      <c r="E96" s="52">
        <v>5</v>
      </c>
      <c r="F96" s="52">
        <v>95</v>
      </c>
      <c r="G96" s="52">
        <v>20</v>
      </c>
      <c r="H96" s="52">
        <v>55</v>
      </c>
      <c r="I96" s="52">
        <v>5</v>
      </c>
      <c r="J96" s="52">
        <v>20</v>
      </c>
      <c r="K96" s="52">
        <v>65</v>
      </c>
      <c r="L96" s="52">
        <v>30</v>
      </c>
      <c r="M96" s="52">
        <v>5</v>
      </c>
      <c r="N96" s="52">
        <v>110</v>
      </c>
      <c r="O96" s="52">
        <v>10</v>
      </c>
      <c r="P96" s="52">
        <v>25</v>
      </c>
      <c r="Q96" s="52">
        <v>15</v>
      </c>
      <c r="R96" s="52">
        <v>75</v>
      </c>
    </row>
    <row r="97" spans="2:18" x14ac:dyDescent="0.25">
      <c r="B97" s="56" t="s">
        <v>257</v>
      </c>
      <c r="C97" s="52">
        <v>245</v>
      </c>
      <c r="D97" s="52">
        <v>235</v>
      </c>
      <c r="E97" s="52">
        <v>10</v>
      </c>
      <c r="F97" s="52">
        <v>195</v>
      </c>
      <c r="G97" s="52">
        <v>65</v>
      </c>
      <c r="H97" s="52">
        <v>105</v>
      </c>
      <c r="I97" s="52">
        <v>10</v>
      </c>
      <c r="J97" s="52">
        <v>65</v>
      </c>
      <c r="K97" s="52">
        <v>135</v>
      </c>
      <c r="L97" s="52">
        <v>40</v>
      </c>
      <c r="M97" s="52">
        <v>5</v>
      </c>
      <c r="N97" s="52">
        <v>220</v>
      </c>
      <c r="O97" s="52">
        <v>20</v>
      </c>
      <c r="P97" s="52">
        <v>85</v>
      </c>
      <c r="Q97" s="52">
        <v>25</v>
      </c>
      <c r="R97" s="52">
        <v>125</v>
      </c>
    </row>
    <row r="98" spans="2:18" x14ac:dyDescent="0.25">
      <c r="B98" s="56" t="s">
        <v>258</v>
      </c>
      <c r="C98" s="52">
        <v>55</v>
      </c>
      <c r="D98" s="52">
        <v>55</v>
      </c>
      <c r="E98" s="52">
        <v>5</v>
      </c>
      <c r="F98" s="52">
        <v>50</v>
      </c>
      <c r="G98" s="52">
        <v>55</v>
      </c>
      <c r="H98" s="52">
        <v>10</v>
      </c>
      <c r="I98" s="52">
        <v>0</v>
      </c>
      <c r="J98" s="52">
        <v>10</v>
      </c>
      <c r="K98" s="52">
        <v>30</v>
      </c>
      <c r="L98" s="52">
        <v>15</v>
      </c>
      <c r="M98" s="52">
        <v>5</v>
      </c>
      <c r="N98" s="52">
        <v>50</v>
      </c>
      <c r="O98" s="52">
        <v>10</v>
      </c>
      <c r="P98" s="52">
        <v>20</v>
      </c>
      <c r="Q98" s="52">
        <v>5</v>
      </c>
      <c r="R98" s="52">
        <v>30</v>
      </c>
    </row>
    <row r="99" spans="2:18" x14ac:dyDescent="0.25">
      <c r="B99" s="56" t="s">
        <v>259</v>
      </c>
      <c r="C99" s="52">
        <v>130</v>
      </c>
      <c r="D99" s="52">
        <v>130</v>
      </c>
      <c r="E99" s="52">
        <v>5</v>
      </c>
      <c r="F99" s="52">
        <v>115</v>
      </c>
      <c r="G99" s="52">
        <v>65</v>
      </c>
      <c r="H99" s="52">
        <v>30</v>
      </c>
      <c r="I99" s="52">
        <v>5</v>
      </c>
      <c r="J99" s="52">
        <v>30</v>
      </c>
      <c r="K99" s="52">
        <v>65</v>
      </c>
      <c r="L99" s="52">
        <v>30</v>
      </c>
      <c r="M99" s="52">
        <v>5</v>
      </c>
      <c r="N99" s="52">
        <v>120</v>
      </c>
      <c r="O99" s="52">
        <v>10</v>
      </c>
      <c r="P99" s="52">
        <v>70</v>
      </c>
      <c r="Q99" s="52">
        <v>10</v>
      </c>
      <c r="R99" s="52">
        <v>50</v>
      </c>
    </row>
    <row r="100" spans="2:18" x14ac:dyDescent="0.25">
      <c r="B100" s="56" t="s">
        <v>260</v>
      </c>
      <c r="C100" s="52">
        <v>185</v>
      </c>
      <c r="D100" s="52">
        <v>180</v>
      </c>
      <c r="E100" s="52">
        <v>5</v>
      </c>
      <c r="F100" s="52">
        <v>155</v>
      </c>
      <c r="G100" s="52">
        <v>55</v>
      </c>
      <c r="H100" s="52">
        <v>65</v>
      </c>
      <c r="I100" s="52">
        <v>5</v>
      </c>
      <c r="J100" s="52">
        <v>45</v>
      </c>
      <c r="K100" s="52">
        <v>95</v>
      </c>
      <c r="L100" s="52">
        <v>40</v>
      </c>
      <c r="M100" s="52">
        <v>5</v>
      </c>
      <c r="N100" s="52">
        <v>170</v>
      </c>
      <c r="O100" s="52">
        <v>15</v>
      </c>
      <c r="P100" s="52">
        <v>70</v>
      </c>
      <c r="Q100" s="52">
        <v>20</v>
      </c>
      <c r="R100" s="52">
        <v>85</v>
      </c>
    </row>
    <row r="101" spans="2:18" x14ac:dyDescent="0.25">
      <c r="B101" s="56" t="s">
        <v>261</v>
      </c>
      <c r="C101" s="52">
        <v>540</v>
      </c>
      <c r="D101" s="52">
        <v>525</v>
      </c>
      <c r="E101" s="52">
        <v>15</v>
      </c>
      <c r="F101" s="52">
        <v>420</v>
      </c>
      <c r="G101" s="52">
        <v>130</v>
      </c>
      <c r="H101" s="52">
        <v>200</v>
      </c>
      <c r="I101" s="52">
        <v>15</v>
      </c>
      <c r="J101" s="52">
        <v>110</v>
      </c>
      <c r="K101" s="52">
        <v>285</v>
      </c>
      <c r="L101" s="52">
        <v>135</v>
      </c>
      <c r="M101" s="52">
        <v>10</v>
      </c>
      <c r="N101" s="52">
        <v>475</v>
      </c>
      <c r="O101" s="52">
        <v>65</v>
      </c>
      <c r="P101" s="52">
        <v>160</v>
      </c>
      <c r="Q101" s="52">
        <v>55</v>
      </c>
      <c r="R101" s="52">
        <v>290</v>
      </c>
    </row>
    <row r="102" spans="2:18" x14ac:dyDescent="0.25">
      <c r="B102" s="58" t="s">
        <v>110</v>
      </c>
      <c r="C102" s="53">
        <v>25135</v>
      </c>
      <c r="D102" s="53">
        <v>24440</v>
      </c>
      <c r="E102" s="53">
        <v>690</v>
      </c>
      <c r="F102" s="53">
        <v>17900</v>
      </c>
      <c r="G102" s="53">
        <v>5150</v>
      </c>
      <c r="H102" s="53">
        <v>7340</v>
      </c>
      <c r="I102" s="53">
        <v>6155</v>
      </c>
      <c r="J102" s="53">
        <v>4090</v>
      </c>
      <c r="K102" s="53">
        <v>12530</v>
      </c>
      <c r="L102" s="53">
        <v>7590</v>
      </c>
      <c r="M102" s="53">
        <v>925</v>
      </c>
      <c r="N102" s="53">
        <v>21860</v>
      </c>
      <c r="O102" s="53">
        <v>3275</v>
      </c>
      <c r="P102" s="53">
        <v>7035</v>
      </c>
      <c r="Q102" s="53">
        <v>3400</v>
      </c>
      <c r="R102" s="53">
        <v>13505</v>
      </c>
    </row>
    <row r="103" spans="2:18" x14ac:dyDescent="0.25">
      <c r="G103" s="50"/>
      <c r="H103" s="50"/>
      <c r="I103" s="50"/>
      <c r="J103" s="50"/>
      <c r="L103" s="50"/>
    </row>
    <row r="104" spans="2:18" x14ac:dyDescent="0.25">
      <c r="G104" s="50"/>
      <c r="H104" s="50"/>
      <c r="I104" s="50"/>
      <c r="J104" s="50"/>
      <c r="L104" s="50"/>
    </row>
    <row r="105" spans="2:18" x14ac:dyDescent="0.25">
      <c r="G105" s="50"/>
      <c r="H105" s="50"/>
      <c r="I105" s="50"/>
      <c r="J105" s="50"/>
      <c r="L105" s="50"/>
    </row>
    <row r="106" spans="2:18" x14ac:dyDescent="0.25">
      <c r="G106" s="50"/>
      <c r="H106" s="50"/>
      <c r="I106" s="50"/>
      <c r="J106" s="50"/>
      <c r="L106" s="50"/>
    </row>
    <row r="111" spans="2:18" s="2" customFormat="1" ht="18.75" x14ac:dyDescent="0.25">
      <c r="B111" s="13" t="s">
        <v>4</v>
      </c>
      <c r="C111" s="13"/>
      <c r="D111" s="13"/>
      <c r="E111" s="13"/>
      <c r="F111" s="13"/>
      <c r="G111" s="13"/>
      <c r="H111" s="13"/>
    </row>
    <row r="112" spans="2:18" s="2" customFormat="1" ht="33" customHeight="1" x14ac:dyDescent="0.25">
      <c r="B112" s="64" t="s">
        <v>33</v>
      </c>
      <c r="C112" s="64"/>
      <c r="D112" s="64"/>
      <c r="E112" s="64"/>
      <c r="F112" s="64"/>
      <c r="G112" s="64"/>
      <c r="H112" s="64"/>
      <c r="I112" s="64"/>
      <c r="J112" s="64"/>
      <c r="K112" s="64"/>
      <c r="L112" s="64"/>
    </row>
    <row r="113" spans="2:8" s="2" customFormat="1" x14ac:dyDescent="0.25">
      <c r="B113" s="14" t="s">
        <v>6</v>
      </c>
      <c r="C113" s="15"/>
      <c r="D113" s="15"/>
      <c r="E113" s="15"/>
      <c r="F113" s="15"/>
      <c r="G113" s="15"/>
      <c r="H113" s="15"/>
    </row>
    <row r="114" spans="2:8" s="2" customFormat="1" x14ac:dyDescent="0.25">
      <c r="B114" s="14"/>
      <c r="C114" s="15"/>
      <c r="D114" s="15"/>
      <c r="E114" s="15"/>
      <c r="F114" s="15"/>
      <c r="G114" s="15"/>
      <c r="H114" s="15"/>
    </row>
    <row r="115" spans="2:8" s="2" customFormat="1" x14ac:dyDescent="0.25">
      <c r="B115" s="16" t="s">
        <v>7</v>
      </c>
      <c r="C115" s="15"/>
      <c r="D115" s="15"/>
      <c r="E115" s="15"/>
      <c r="F115" s="15"/>
      <c r="G115" s="15"/>
      <c r="H115" s="15"/>
    </row>
    <row r="116" spans="2:8" s="2" customFormat="1" x14ac:dyDescent="0.25">
      <c r="B116" s="2" t="s">
        <v>8</v>
      </c>
      <c r="C116" s="17"/>
      <c r="E116" s="17"/>
      <c r="F116" s="17"/>
      <c r="G116" s="17"/>
    </row>
    <row r="117" spans="2:8" s="2" customFormat="1" x14ac:dyDescent="0.25">
      <c r="B117" s="18" t="s">
        <v>49</v>
      </c>
      <c r="C117" s="17"/>
      <c r="D117" s="18"/>
      <c r="E117" s="17"/>
      <c r="F117" s="17"/>
      <c r="G117" s="17"/>
    </row>
    <row r="118" spans="2:8" s="2" customFormat="1" x14ac:dyDescent="0.25"/>
    <row r="119" spans="2:8" s="2" customFormat="1" x14ac:dyDescent="0.25">
      <c r="B119" s="18" t="s">
        <v>10</v>
      </c>
    </row>
    <row r="120" spans="2:8" s="2" customFormat="1" x14ac:dyDescent="0.25"/>
  </sheetData>
  <mergeCells count="1">
    <mergeCell ref="B112:L112"/>
  </mergeCells>
  <hyperlinks>
    <hyperlink ref="C116:G116" r:id="rId2" display="For further information, please contact data@dss.gov.au" xr:uid="{5DDFC2C6-489A-485D-B023-4DB7B8BB00E1}"/>
    <hyperlink ref="B113" r:id="rId3" xr:uid="{B5B5897D-6946-434F-A30A-CB6AD8099913}"/>
    <hyperlink ref="B119" r:id="rId4" xr:uid="{B667850D-1FF8-4543-B651-E81093862C64}"/>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V41"/>
  <sheetViews>
    <sheetView showGridLines="0" workbookViewId="0"/>
  </sheetViews>
  <sheetFormatPr defaultColWidth="9.140625"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19.85546875" style="22" bestFit="1" customWidth="1"/>
    <col min="10" max="10" width="8.42578125" style="22" bestFit="1" customWidth="1"/>
    <col min="11" max="11" width="10.42578125" style="22" bestFit="1" customWidth="1"/>
    <col min="12" max="14" width="15" style="22" bestFit="1" customWidth="1"/>
    <col min="15" max="15" width="13.28515625" style="22" bestFit="1" customWidth="1"/>
    <col min="16" max="16" width="9.5703125" style="22" bestFit="1" customWidth="1"/>
    <col min="17" max="17" width="14.140625" style="22" bestFit="1" customWidth="1"/>
    <col min="18" max="18" width="7.5703125" style="22" bestFit="1" customWidth="1"/>
    <col min="19" max="19" width="10.28515625" style="22" bestFit="1" customWidth="1"/>
    <col min="20" max="20" width="15.140625" style="22" bestFit="1" customWidth="1"/>
    <col min="21" max="21" width="18" style="22" bestFit="1" customWidth="1"/>
    <col min="22" max="22" width="19"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111</v>
      </c>
    </row>
    <row r="9" spans="2:22" ht="15.75" customHeight="1" x14ac:dyDescent="0.25">
      <c r="B9" s="5" t="str">
        <f>"For the Period 1 March 2025 to " &amp; TEXT('Data descriptors'!D44, "DD MMMM YYYY")</f>
        <v>For the Period 1 March 2025 to 28 February 2026</v>
      </c>
    </row>
    <row r="11" spans="2:22" ht="15.75" x14ac:dyDescent="0.25">
      <c r="B11" s="49" t="str">
        <f>"Table 4. Parent Pathways Caseload - Time Series"</f>
        <v>Table 4. Parent Pathways Caseload - Time Series</v>
      </c>
    </row>
    <row r="12" spans="2:22" x14ac:dyDescent="0.25">
      <c r="B12" s="47" t="s">
        <v>85</v>
      </c>
    </row>
    <row r="14" spans="2:22" ht="30" x14ac:dyDescent="0.25">
      <c r="B14" s="51" t="s">
        <v>112</v>
      </c>
      <c r="C14" s="51" t="s">
        <v>87</v>
      </c>
      <c r="D14" s="51" t="s">
        <v>55</v>
      </c>
      <c r="E14" s="51" t="s">
        <v>58</v>
      </c>
      <c r="F14" s="51" t="s">
        <v>60</v>
      </c>
      <c r="G14" s="51" t="s">
        <v>63</v>
      </c>
      <c r="H14" s="51" t="s">
        <v>88</v>
      </c>
      <c r="I14" s="51" t="s">
        <v>89</v>
      </c>
      <c r="J14" s="51" t="s">
        <v>72</v>
      </c>
      <c r="K14" s="51" t="s">
        <v>90</v>
      </c>
      <c r="L14" s="51" t="s">
        <v>91</v>
      </c>
      <c r="M14" s="51" t="s">
        <v>92</v>
      </c>
      <c r="N14" s="51" t="s">
        <v>93</v>
      </c>
      <c r="O14" s="51" t="s">
        <v>94</v>
      </c>
      <c r="P14" s="51" t="s">
        <v>95</v>
      </c>
      <c r="Q14" s="51" t="s">
        <v>96</v>
      </c>
      <c r="R14" s="51" t="s">
        <v>97</v>
      </c>
      <c r="S14" s="51" t="s">
        <v>98</v>
      </c>
      <c r="T14" s="51" t="s">
        <v>99</v>
      </c>
      <c r="U14" s="51" t="s">
        <v>100</v>
      </c>
      <c r="V14" s="51" t="s">
        <v>101</v>
      </c>
    </row>
    <row r="15" spans="2:22" x14ac:dyDescent="0.25">
      <c r="B15" s="54">
        <v>45747</v>
      </c>
      <c r="C15" s="55">
        <v>16520</v>
      </c>
      <c r="D15" s="55">
        <v>16005</v>
      </c>
      <c r="E15" s="55">
        <v>515</v>
      </c>
      <c r="F15" s="55">
        <v>12230</v>
      </c>
      <c r="G15" s="55">
        <v>3245</v>
      </c>
      <c r="H15" s="55">
        <v>4395</v>
      </c>
      <c r="I15" s="55">
        <v>3305</v>
      </c>
      <c r="J15" s="55">
        <v>900</v>
      </c>
      <c r="K15" s="55">
        <v>2485</v>
      </c>
      <c r="L15" s="55">
        <v>8275</v>
      </c>
      <c r="M15" s="55">
        <v>5110</v>
      </c>
      <c r="N15" s="55">
        <v>605</v>
      </c>
      <c r="O15" s="55">
        <v>45</v>
      </c>
      <c r="P15" s="55">
        <v>15395</v>
      </c>
      <c r="Q15" s="55">
        <v>830</v>
      </c>
      <c r="R15" s="55">
        <v>35</v>
      </c>
      <c r="S15" s="55">
        <v>255</v>
      </c>
      <c r="T15" s="55">
        <v>3645</v>
      </c>
      <c r="U15" s="55">
        <v>1525</v>
      </c>
      <c r="V15" s="55">
        <v>8005</v>
      </c>
    </row>
    <row r="16" spans="2:22" x14ac:dyDescent="0.25">
      <c r="B16" s="54">
        <v>45777</v>
      </c>
      <c r="C16" s="55">
        <v>16705</v>
      </c>
      <c r="D16" s="55">
        <v>16190</v>
      </c>
      <c r="E16" s="55">
        <v>515</v>
      </c>
      <c r="F16" s="55">
        <v>12315</v>
      </c>
      <c r="G16" s="55">
        <v>3315</v>
      </c>
      <c r="H16" s="55">
        <v>4735</v>
      </c>
      <c r="I16" s="55">
        <v>3445</v>
      </c>
      <c r="J16" s="55">
        <v>1055</v>
      </c>
      <c r="K16" s="55">
        <v>2535</v>
      </c>
      <c r="L16" s="55">
        <v>8335</v>
      </c>
      <c r="M16" s="55">
        <v>5195</v>
      </c>
      <c r="N16" s="55">
        <v>600</v>
      </c>
      <c r="O16" s="55">
        <v>45</v>
      </c>
      <c r="P16" s="55">
        <v>15435</v>
      </c>
      <c r="Q16" s="55">
        <v>930</v>
      </c>
      <c r="R16" s="55">
        <v>40</v>
      </c>
      <c r="S16" s="55">
        <v>300</v>
      </c>
      <c r="T16" s="55">
        <v>4015</v>
      </c>
      <c r="U16" s="55">
        <v>1675</v>
      </c>
      <c r="V16" s="55">
        <v>8615</v>
      </c>
    </row>
    <row r="17" spans="2:22" x14ac:dyDescent="0.25">
      <c r="B17" s="54">
        <v>45808</v>
      </c>
      <c r="C17" s="55">
        <v>17210</v>
      </c>
      <c r="D17" s="55">
        <v>16685</v>
      </c>
      <c r="E17" s="55">
        <v>525</v>
      </c>
      <c r="F17" s="55">
        <v>12675</v>
      </c>
      <c r="G17" s="55">
        <v>3485</v>
      </c>
      <c r="H17" s="55">
        <v>5070</v>
      </c>
      <c r="I17" s="55">
        <v>3680</v>
      </c>
      <c r="J17" s="55">
        <v>1270</v>
      </c>
      <c r="K17" s="55">
        <v>2620</v>
      </c>
      <c r="L17" s="55">
        <v>8565</v>
      </c>
      <c r="M17" s="55">
        <v>5360</v>
      </c>
      <c r="N17" s="55">
        <v>625</v>
      </c>
      <c r="O17" s="55">
        <v>50</v>
      </c>
      <c r="P17" s="55">
        <v>15775</v>
      </c>
      <c r="Q17" s="55">
        <v>985</v>
      </c>
      <c r="R17" s="55">
        <v>40</v>
      </c>
      <c r="S17" s="55">
        <v>410</v>
      </c>
      <c r="T17" s="55">
        <v>4445</v>
      </c>
      <c r="U17" s="55">
        <v>1820</v>
      </c>
      <c r="V17" s="55">
        <v>9295</v>
      </c>
    </row>
    <row r="18" spans="2:22" x14ac:dyDescent="0.25">
      <c r="B18" s="54">
        <v>45838</v>
      </c>
      <c r="C18" s="55">
        <v>17890</v>
      </c>
      <c r="D18" s="55">
        <v>17360</v>
      </c>
      <c r="E18" s="55">
        <v>530</v>
      </c>
      <c r="F18" s="55">
        <v>13070</v>
      </c>
      <c r="G18" s="55">
        <v>3650</v>
      </c>
      <c r="H18" s="55">
        <v>5355</v>
      </c>
      <c r="I18" s="55">
        <v>3890</v>
      </c>
      <c r="J18" s="55">
        <v>1415</v>
      </c>
      <c r="K18" s="55">
        <v>2745</v>
      </c>
      <c r="L18" s="55">
        <v>8935</v>
      </c>
      <c r="M18" s="55">
        <v>5530</v>
      </c>
      <c r="N18" s="55">
        <v>625</v>
      </c>
      <c r="O18" s="55">
        <v>55</v>
      </c>
      <c r="P18" s="55">
        <v>16275</v>
      </c>
      <c r="Q18" s="55">
        <v>1080</v>
      </c>
      <c r="R18" s="55">
        <v>35</v>
      </c>
      <c r="S18" s="55">
        <v>500</v>
      </c>
      <c r="T18" s="55">
        <v>4830</v>
      </c>
      <c r="U18" s="55">
        <v>1960</v>
      </c>
      <c r="V18" s="55">
        <v>9740</v>
      </c>
    </row>
    <row r="19" spans="2:22" x14ac:dyDescent="0.25">
      <c r="B19" s="54">
        <v>45869</v>
      </c>
      <c r="C19" s="55">
        <v>18705</v>
      </c>
      <c r="D19" s="55">
        <v>18140</v>
      </c>
      <c r="E19" s="55">
        <v>560</v>
      </c>
      <c r="F19" s="55">
        <v>13610</v>
      </c>
      <c r="G19" s="55">
        <v>3790</v>
      </c>
      <c r="H19" s="55">
        <v>5615</v>
      </c>
      <c r="I19" s="55">
        <v>4170</v>
      </c>
      <c r="J19" s="55">
        <v>1590</v>
      </c>
      <c r="K19" s="55">
        <v>2940</v>
      </c>
      <c r="L19" s="55">
        <v>9315</v>
      </c>
      <c r="M19" s="55">
        <v>5735</v>
      </c>
      <c r="N19" s="55">
        <v>655</v>
      </c>
      <c r="O19" s="55">
        <v>60</v>
      </c>
      <c r="P19" s="55">
        <v>16845</v>
      </c>
      <c r="Q19" s="55">
        <v>1190</v>
      </c>
      <c r="R19" s="55">
        <v>40</v>
      </c>
      <c r="S19" s="55">
        <v>625</v>
      </c>
      <c r="T19" s="55">
        <v>5160</v>
      </c>
      <c r="U19" s="55">
        <v>2110</v>
      </c>
      <c r="V19" s="55">
        <v>10155</v>
      </c>
    </row>
    <row r="20" spans="2:22" x14ac:dyDescent="0.25">
      <c r="B20" s="54">
        <v>45900</v>
      </c>
      <c r="C20" s="55">
        <v>19440</v>
      </c>
      <c r="D20" s="55">
        <v>18860</v>
      </c>
      <c r="E20" s="55">
        <v>580</v>
      </c>
      <c r="F20" s="55">
        <v>13990</v>
      </c>
      <c r="G20" s="55">
        <v>3895</v>
      </c>
      <c r="H20" s="55">
        <v>5775</v>
      </c>
      <c r="I20" s="55">
        <v>4460</v>
      </c>
      <c r="J20" s="55">
        <v>1710</v>
      </c>
      <c r="K20" s="55">
        <v>3095</v>
      </c>
      <c r="L20" s="55">
        <v>9680</v>
      </c>
      <c r="M20" s="55">
        <v>5940</v>
      </c>
      <c r="N20" s="55">
        <v>670</v>
      </c>
      <c r="O20" s="55">
        <v>60</v>
      </c>
      <c r="P20" s="55">
        <v>17415</v>
      </c>
      <c r="Q20" s="55">
        <v>1275</v>
      </c>
      <c r="R20" s="55">
        <v>45</v>
      </c>
      <c r="S20" s="55">
        <v>705</v>
      </c>
      <c r="T20" s="55">
        <v>5370</v>
      </c>
      <c r="U20" s="55">
        <v>2200</v>
      </c>
      <c r="V20" s="55">
        <v>10405</v>
      </c>
    </row>
    <row r="21" spans="2:22" x14ac:dyDescent="0.25">
      <c r="B21" s="54">
        <v>45930</v>
      </c>
      <c r="C21" s="55">
        <v>22205</v>
      </c>
      <c r="D21" s="55">
        <v>21575</v>
      </c>
      <c r="E21" s="55">
        <v>630</v>
      </c>
      <c r="F21" s="55">
        <v>16020</v>
      </c>
      <c r="G21" s="55">
        <v>4515</v>
      </c>
      <c r="H21" s="55">
        <v>6190</v>
      </c>
      <c r="I21" s="55">
        <v>5060</v>
      </c>
      <c r="J21" s="55">
        <v>1905</v>
      </c>
      <c r="K21" s="55">
        <v>3605</v>
      </c>
      <c r="L21" s="55">
        <v>11130</v>
      </c>
      <c r="M21" s="55">
        <v>6665</v>
      </c>
      <c r="N21" s="55">
        <v>745</v>
      </c>
      <c r="O21" s="55">
        <v>65</v>
      </c>
      <c r="P21" s="55">
        <v>19770</v>
      </c>
      <c r="Q21" s="55">
        <v>1580</v>
      </c>
      <c r="R21" s="55">
        <v>60</v>
      </c>
      <c r="S21" s="55">
        <v>790</v>
      </c>
      <c r="T21" s="55">
        <v>5775</v>
      </c>
      <c r="U21" s="55">
        <v>2680</v>
      </c>
      <c r="V21" s="55">
        <v>11295</v>
      </c>
    </row>
    <row r="22" spans="2:22" x14ac:dyDescent="0.25">
      <c r="B22" s="54">
        <v>45961</v>
      </c>
      <c r="C22" s="55">
        <v>23215</v>
      </c>
      <c r="D22" s="55">
        <v>22555</v>
      </c>
      <c r="E22" s="55">
        <v>660</v>
      </c>
      <c r="F22" s="55">
        <v>16765</v>
      </c>
      <c r="G22" s="55">
        <v>4770</v>
      </c>
      <c r="H22" s="55">
        <v>6640</v>
      </c>
      <c r="I22" s="55">
        <v>5355</v>
      </c>
      <c r="J22" s="55">
        <v>2095</v>
      </c>
      <c r="K22" s="55">
        <v>3750</v>
      </c>
      <c r="L22" s="55">
        <v>11640</v>
      </c>
      <c r="M22" s="55">
        <v>6965</v>
      </c>
      <c r="N22" s="55">
        <v>785</v>
      </c>
      <c r="O22" s="55">
        <v>70</v>
      </c>
      <c r="P22" s="55">
        <v>20560</v>
      </c>
      <c r="Q22" s="55">
        <v>1730</v>
      </c>
      <c r="R22" s="55">
        <v>70</v>
      </c>
      <c r="S22" s="55">
        <v>860</v>
      </c>
      <c r="T22" s="55">
        <v>6250</v>
      </c>
      <c r="U22" s="55">
        <v>2950</v>
      </c>
      <c r="V22" s="55">
        <v>12110</v>
      </c>
    </row>
    <row r="23" spans="2:22" x14ac:dyDescent="0.25">
      <c r="B23" s="54">
        <v>45991</v>
      </c>
      <c r="C23" s="55">
        <v>23600</v>
      </c>
      <c r="D23" s="55">
        <v>22935</v>
      </c>
      <c r="E23" s="55">
        <v>660</v>
      </c>
      <c r="F23" s="55">
        <v>16980</v>
      </c>
      <c r="G23" s="55">
        <v>4860</v>
      </c>
      <c r="H23" s="55">
        <v>6850</v>
      </c>
      <c r="I23" s="55">
        <v>5560</v>
      </c>
      <c r="J23" s="55">
        <v>2230</v>
      </c>
      <c r="K23" s="55">
        <v>3830</v>
      </c>
      <c r="L23" s="55">
        <v>11795</v>
      </c>
      <c r="M23" s="55">
        <v>7100</v>
      </c>
      <c r="N23" s="55">
        <v>800</v>
      </c>
      <c r="O23" s="55">
        <v>70</v>
      </c>
      <c r="P23" s="55">
        <v>20780</v>
      </c>
      <c r="Q23" s="55">
        <v>1795</v>
      </c>
      <c r="R23" s="55">
        <v>70</v>
      </c>
      <c r="S23" s="55">
        <v>950</v>
      </c>
      <c r="T23" s="55">
        <v>6545</v>
      </c>
      <c r="U23" s="55">
        <v>3085</v>
      </c>
      <c r="V23" s="55">
        <v>12505</v>
      </c>
    </row>
    <row r="24" spans="2:22" x14ac:dyDescent="0.25">
      <c r="B24" s="54">
        <v>46022</v>
      </c>
      <c r="C24" s="55">
        <v>23720</v>
      </c>
      <c r="D24" s="55">
        <v>23050</v>
      </c>
      <c r="E24" s="55">
        <v>665</v>
      </c>
      <c r="F24" s="55">
        <v>16965</v>
      </c>
      <c r="G24" s="55">
        <v>4850</v>
      </c>
      <c r="H24" s="55">
        <v>6950</v>
      </c>
      <c r="I24" s="55">
        <v>5715</v>
      </c>
      <c r="J24" s="55">
        <v>2325</v>
      </c>
      <c r="K24" s="55">
        <v>3815</v>
      </c>
      <c r="L24" s="55">
        <v>11845</v>
      </c>
      <c r="M24" s="55">
        <v>7190</v>
      </c>
      <c r="N24" s="55">
        <v>800</v>
      </c>
      <c r="O24" s="55">
        <v>70</v>
      </c>
      <c r="P24" s="55">
        <v>20740</v>
      </c>
      <c r="Q24" s="55">
        <v>1875</v>
      </c>
      <c r="R24" s="55">
        <v>80</v>
      </c>
      <c r="S24" s="55">
        <v>1025</v>
      </c>
      <c r="T24" s="55">
        <v>6615</v>
      </c>
      <c r="U24" s="55">
        <v>3165</v>
      </c>
      <c r="V24" s="55">
        <v>12695</v>
      </c>
    </row>
    <row r="25" spans="2:22" x14ac:dyDescent="0.25">
      <c r="B25" s="54">
        <v>46053</v>
      </c>
      <c r="C25" s="55">
        <v>24320</v>
      </c>
      <c r="D25" s="55">
        <v>23635</v>
      </c>
      <c r="E25" s="55">
        <v>685</v>
      </c>
      <c r="F25" s="55">
        <v>17345</v>
      </c>
      <c r="G25" s="55">
        <v>4955</v>
      </c>
      <c r="H25" s="55">
        <v>7055</v>
      </c>
      <c r="I25" s="55">
        <v>5865</v>
      </c>
      <c r="J25" s="55">
        <v>2395</v>
      </c>
      <c r="K25" s="55">
        <v>3910</v>
      </c>
      <c r="L25" s="55">
        <v>12140</v>
      </c>
      <c r="M25" s="55">
        <v>7375</v>
      </c>
      <c r="N25" s="55">
        <v>825</v>
      </c>
      <c r="O25" s="55">
        <v>70</v>
      </c>
      <c r="P25" s="55">
        <v>21230</v>
      </c>
      <c r="Q25" s="55">
        <v>1940</v>
      </c>
      <c r="R25" s="55">
        <v>80</v>
      </c>
      <c r="S25" s="55">
        <v>1070</v>
      </c>
      <c r="T25" s="55">
        <v>6725</v>
      </c>
      <c r="U25" s="55">
        <v>3250</v>
      </c>
      <c r="V25" s="55">
        <v>12990</v>
      </c>
    </row>
    <row r="26" spans="2:22" x14ac:dyDescent="0.25">
      <c r="B26" s="54">
        <v>46081</v>
      </c>
      <c r="C26" s="55">
        <v>25135</v>
      </c>
      <c r="D26" s="55">
        <v>24440</v>
      </c>
      <c r="E26" s="55">
        <v>690</v>
      </c>
      <c r="F26" s="55">
        <v>17900</v>
      </c>
      <c r="G26" s="55">
        <v>5150</v>
      </c>
      <c r="H26" s="55">
        <v>7340</v>
      </c>
      <c r="I26" s="55">
        <v>6070</v>
      </c>
      <c r="J26" s="55">
        <v>2515</v>
      </c>
      <c r="K26" s="55">
        <v>4090</v>
      </c>
      <c r="L26" s="55">
        <v>12530</v>
      </c>
      <c r="M26" s="55">
        <v>7590</v>
      </c>
      <c r="N26" s="55">
        <v>850</v>
      </c>
      <c r="O26" s="55">
        <v>75</v>
      </c>
      <c r="P26" s="55">
        <v>21860</v>
      </c>
      <c r="Q26" s="55">
        <v>2040</v>
      </c>
      <c r="R26" s="55">
        <v>85</v>
      </c>
      <c r="S26" s="55">
        <v>1150</v>
      </c>
      <c r="T26" s="55">
        <v>7035</v>
      </c>
      <c r="U26" s="55">
        <v>3400</v>
      </c>
      <c r="V26" s="55">
        <v>13505</v>
      </c>
    </row>
    <row r="32" spans="2:22" s="2" customFormat="1" ht="18.75" x14ac:dyDescent="0.25">
      <c r="B32" s="13" t="s">
        <v>4</v>
      </c>
      <c r="C32" s="13"/>
      <c r="D32" s="13"/>
      <c r="E32" s="13"/>
      <c r="F32" s="13"/>
      <c r="G32" s="13"/>
      <c r="H32" s="13"/>
    </row>
    <row r="33" spans="2:12" s="2" customFormat="1" ht="33" customHeight="1" x14ac:dyDescent="0.25">
      <c r="B33" s="64" t="s">
        <v>33</v>
      </c>
      <c r="C33" s="64"/>
      <c r="D33" s="64"/>
      <c r="E33" s="64"/>
      <c r="F33" s="64"/>
      <c r="G33" s="64"/>
      <c r="H33" s="64"/>
      <c r="I33" s="64"/>
      <c r="J33" s="64"/>
      <c r="K33" s="64"/>
      <c r="L33" s="64"/>
    </row>
    <row r="34" spans="2:12" s="2" customFormat="1" x14ac:dyDescent="0.25">
      <c r="B34" s="14" t="s">
        <v>6</v>
      </c>
      <c r="C34" s="15"/>
      <c r="D34" s="15"/>
      <c r="E34" s="15"/>
      <c r="F34" s="15"/>
      <c r="G34" s="15"/>
      <c r="H34" s="15"/>
    </row>
    <row r="35" spans="2:12" s="2" customFormat="1" x14ac:dyDescent="0.25">
      <c r="B35" s="14"/>
      <c r="C35" s="15"/>
      <c r="D35" s="15"/>
      <c r="E35" s="15"/>
      <c r="F35" s="15"/>
      <c r="G35" s="15"/>
      <c r="H35" s="15"/>
    </row>
    <row r="36" spans="2:12" s="2" customFormat="1" x14ac:dyDescent="0.25">
      <c r="B36" s="16" t="s">
        <v>7</v>
      </c>
      <c r="C36" s="15"/>
      <c r="D36" s="15"/>
      <c r="E36" s="15"/>
      <c r="F36" s="15"/>
      <c r="G36" s="15"/>
      <c r="H36" s="15"/>
    </row>
    <row r="37" spans="2:12" s="2" customFormat="1" x14ac:dyDescent="0.25">
      <c r="B37" s="2" t="s">
        <v>8</v>
      </c>
      <c r="C37" s="17"/>
      <c r="E37" s="17"/>
      <c r="F37" s="17"/>
      <c r="G37" s="17"/>
    </row>
    <row r="38" spans="2:12" s="2" customFormat="1" x14ac:dyDescent="0.25">
      <c r="B38" s="18" t="s">
        <v>49</v>
      </c>
      <c r="C38" s="17"/>
      <c r="D38" s="18"/>
      <c r="E38" s="17"/>
      <c r="F38" s="17"/>
      <c r="G38" s="17"/>
    </row>
    <row r="39" spans="2:12" s="2" customFormat="1" x14ac:dyDescent="0.25"/>
    <row r="40" spans="2:12" s="2" customFormat="1" x14ac:dyDescent="0.25">
      <c r="B40" s="18" t="s">
        <v>10</v>
      </c>
    </row>
    <row r="41" spans="2:12" s="2"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b 0 b f 1 8 2 8 - 1 5 d 4 - 4 b 3 d - b 4 e b - 0 e a b 3 9 7 e 3 1 8 d "   x m l n s = " h t t p : / / s c h e m a s . m i c r o s o f t . c o m / D a t a M a s h u p " > A A A A A A w D A A B Q S w M E F A A C A A g A m H p l X I H 2 5 g i l A A A A 9 g A A A B I A H A B D b 2 5 m a W c v U G F j a 2 F n Z S 5 4 b W w g o h g A K K A U A A A A A A A A A A A A A A A A A A A A A A A A A A A A h Y 9 B D o I w F E S v Q r q n L V W j I Z 8 S 4 1 Y S E 6 N x 2 5 Q K j V A M L Z a 7 u f B I X k G M o u 5 c z p u 3 m L l f b 5 D 2 d R V c V G t 1 Y x I U Y Y o C Z W S T a 1 M k q H P H c I F S D h s h T 6 J Q w S A b G / c 2 T 1 D p 3 D k m x H u P / Q Q 3 b U E Y p R E 5 Z O u t L F U t 0 E f W / + V Q G + u E k Q p x 2 L / G c I a j G c V T N s c U y A g h 0 + Y r s G H v s / 2 B s O o q 1 7 W K K x M u d 0 D G C O T 9 g T 8 A U E s D B B Q A A g A I A J h 6 Z V 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Y e m V c K I p H u A 4 A A A A R A A A A E w A c A E Z v c m 1 1 b G F z L 1 N l Y 3 R p b 2 4 x L m 0 g o h g A K K A U A A A A A A A A A A A A A A A A A A A A A A A A A A A A K 0 5 N L s n M z 1 M I h t C G 1 g B Q S w E C L Q A U A A I A C A C Y e m V c g f b m C K U A A A D 2 A A A A E g A A A A A A A A A A A A A A A A A A A A A A Q 2 9 u Z m l n L 1 B h Y 2 t h Z 2 U u e G 1 s U E s B A i 0 A F A A C A A g A m H p l X F N y O C y b A A A A 4 Q A A A B M A A A A A A A A A A A A A A A A A 8 Q A A A F t D b 2 5 0 Z W 5 0 X 1 R 5 c G V z X S 5 4 b W x Q S w E C L Q A U A A I A C A C Y e m V 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K B E o Y 0 q Z j Z B r p 4 m e 6 4 A e / 4 A A A A A A g A A A A A A E G Y A A A A B A A A g A A A A 3 + v f J / 0 H X 5 0 D E m h B r E j w A g W X b v R Y x K 0 8 A d x O D E b X 8 1 4 A A A A A D o A A A A A C A A A g A A A A p q O T 5 r j m a i y 9 F p I U e 7 h p C L + Y j T x T T 5 v Y L f K S E l z s i o J Q A A A A g m I Z d J 0 Q 9 t N 2 u d y E 6 s D 2 h k t t O O k J R H g 1 / r p 1 X 2 f T f B j A z n 2 i k i w L j F e B e a Y 0 Q u + h d n 7 Z s R L A W k Z 1 1 m S J i e p S I 4 W K l P z P G a 3 5 I Q Z Y E n 6 Z a 2 Z A A A A A 4 I k 9 I 9 v l Y A M t Y x L E E 0 A s v Q 2 C n R A h L 4 t x W A / G g j e F Z m H d + s k P 1 C x + n e C o 2 A V t A d n A T n o k 2 K W y O 1 8 O l v f F + f S 5 7 A = = < / D a t a M a s h u p > 
</file>

<file path=customXml/item2.xml>��< ? x m l   v e r s i o n = " 1 . 0 "   e n c o d i n g = " U T F - 1 6 " ? > < G e m i n i   x m l n s = " h t t p : / / g e m i n i / p i v o t c u s t o m i z a t i o n / S a n d b o x N o n E m p t y " > < C u s t o m C o n t e n t > < ! [ C D A T A [ 1 ] ] > < / C u s t o m C o n t e n t > < / G e m i n i > 
</file>

<file path=customXml/item3.xml>��< ? x m l   v e r s i o n = " 1 . 0 "   e n c o d i n g = " U T F - 1 6 " ? > < G e m i n i   x m l n s = " h t t p : / / g e m i n i / p i v o t c u s t o m i z a t i o n / I s S a n d b o x E m b e d d e d " > < C u s t o m C o n t e n t > < ! [ C D A T A [ y e s ] ] > < / 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P o w e r P i v o t V e r s i o n " > < C u s t o m C o n t e n t > < ! [ C D A T A [ 2 0 1 5 . 1 3 0 . 1 6 0 6 . 4 7 ] ] > < / 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 2 0 2 6 - 0 1 - 1 3 T 1 6 : 0 1 : 4 5 . 5 7 9 0 2 9 9 + 1 1 : 0 0 < / L a s t P r o c e s s e d T i m e > < / D a t a M o d e l i n g S a n d b o x . S e r i a l i z e d S a n d b o x E r r o r C a c h 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8EAE51DB-7B57-4E4E-8982-5EAA85D00BC6}">
  <ds:schemaRefs/>
</ds:datastoreItem>
</file>

<file path=customXml/itemProps3.xml><?xml version="1.0" encoding="utf-8"?>
<ds:datastoreItem xmlns:ds="http://schemas.openxmlformats.org/officeDocument/2006/customXml" ds:itemID="{B44BC26A-0D91-4C57-A961-E5F222AC7F5D}">
  <ds:schemaRefs/>
</ds:datastoreItem>
</file>

<file path=customXml/itemProps4.xml><?xml version="1.0" encoding="utf-8"?>
<ds:datastoreItem xmlns:ds="http://schemas.openxmlformats.org/officeDocument/2006/customXml" ds:itemID="{956E50BC-F709-4180-B515-50EB7699A3EF}">
  <ds:schemaRefs/>
</ds:datastoreItem>
</file>

<file path=customXml/itemProps5.xml><?xml version="1.0" encoding="utf-8"?>
<ds:datastoreItem xmlns:ds="http://schemas.openxmlformats.org/officeDocument/2006/customXml" ds:itemID="{F83F1DED-0BB6-49EE-B08C-8C55CC0EC0E3}">
  <ds:schemaRefs/>
</ds:datastoreItem>
</file>

<file path=customXml/itemProps6.xml><?xml version="1.0" encoding="utf-8"?>
<ds:datastoreItem xmlns:ds="http://schemas.openxmlformats.org/officeDocument/2006/customXml" ds:itemID="{2E6ABF27-1B67-400E-B351-F5F1FBF03709}">
  <ds:schemaRefs/>
</ds:datastoreItem>
</file>

<file path=customXml/itemProps7.xml><?xml version="1.0" encoding="utf-8"?>
<ds:datastoreItem xmlns:ds="http://schemas.openxmlformats.org/officeDocument/2006/customXml" ds:itemID="{FAA10F77-8692-47EC-A04E-24D6E1848075}"/>
</file>

<file path=customXml/itemProps8.xml><?xml version="1.0" encoding="utf-8"?>
<ds:datastoreItem xmlns:ds="http://schemas.openxmlformats.org/officeDocument/2006/customXml" ds:itemID="{B8A6453C-89C0-46EE-9A86-F88FEEBF3B70}"/>
</file>

<file path=customXml/itemProps9.xml><?xml version="1.0" encoding="utf-8"?>
<ds:datastoreItem xmlns:ds="http://schemas.openxmlformats.org/officeDocument/2006/customXml" ds:itemID="{13E24B29-ADA9-4A71-94BE-7042D56B72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Data descriptors</vt:lpstr>
      <vt:lpstr>Caveats</vt:lpstr>
      <vt:lpstr>Data glossary</vt:lpstr>
      <vt:lpstr>Table 1. Caseload by ER</vt:lpstr>
      <vt:lpstr>Table 2. Caseload by State</vt:lpstr>
      <vt:lpstr>Table 3. Caseload by SA4</vt:lpstr>
      <vt:lpstr>Table 4.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- 28 February 2026</dc:title>
  <dc:subject/>
  <dc:creator/>
  <cp:keywords/>
  <dc:description/>
  <cp:lastModifiedBy/>
  <cp:revision>1</cp:revision>
  <dcterms:created xsi:type="dcterms:W3CDTF">2026-03-15T22:20:29Z</dcterms:created>
  <dcterms:modified xsi:type="dcterms:W3CDTF">2026-03-15T22:21:04Z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