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hidePivotFieldList="1" defaultThemeVersion="166925"/>
  <xr:revisionPtr revIDLastSave="1" documentId="13_ncr:1_{07FD6B64-C449-47B8-86B3-C29A52998D33}" xr6:coauthVersionLast="47" xr6:coauthVersionMax="47" xr10:uidLastSave="{840A3F83-549E-42E9-9FFF-1E69137093ED}"/>
  <bookViews>
    <workbookView xWindow="22932" yWindow="-108" windowWidth="23256" windowHeight="13896" tabRatio="735" xr2:uid="{01BE3F14-B600-4BEA-9CA9-1119900C24D2}"/>
  </bookViews>
  <sheets>
    <sheet name="Contents" sheetId="45" r:id="rId1"/>
    <sheet name="Data descriptors" sheetId="42" r:id="rId2"/>
    <sheet name="Caveats" sheetId="43" r:id="rId3"/>
    <sheet name="Data glossary" sheetId="44" r:id="rId4"/>
    <sheet name="Table 1. Caseload by ER" sheetId="47" r:id="rId5"/>
    <sheet name="Table 2. Caseload by State" sheetId="38" r:id="rId6"/>
    <sheet name="Table 3. Caseload by SA4" sheetId="48" r:id="rId7"/>
    <sheet name="Table 4. Time Series" sheetId="41" r:id="rId8"/>
  </sheets>
  <definedNames>
    <definedName name="rngDate">#REF!</definedName>
    <definedName name="Table_1_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42" l="1"/>
  <c r="B11" i="41"/>
  <c r="B11" i="48"/>
  <c r="B11" i="38"/>
  <c r="B11" i="47"/>
  <c r="B9" i="45" l="1"/>
  <c r="B9" i="48"/>
  <c r="B9" i="47"/>
  <c r="B54" i="42" l="1"/>
  <c r="B8" i="44"/>
  <c r="B8" i="43"/>
  <c r="B8" i="42"/>
  <c r="B9" i="41"/>
  <c r="B9" i="38"/>
  <c r="B9" i="44"/>
  <c r="B9" i="43"/>
  <c r="B9" i="4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685E1D-0431-4941-8A18-5E99E251DA56}"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<sst xmlns="http://schemas.openxmlformats.org/spreadsheetml/2006/main" count="379" uniqueCount="276">
  <si>
    <t>Parent Pathways Caseload by State, ER, SA4 and Time Series</t>
  </si>
  <si>
    <t>Contents</t>
  </si>
  <si>
    <t>Data descriptors</t>
  </si>
  <si>
    <t>Caveats</t>
  </si>
  <si>
    <t>Data glossary</t>
  </si>
  <si>
    <t>Table 1. Caseload by Employment Region (ER)</t>
  </si>
  <si>
    <t>Table 2. Caseload by State</t>
  </si>
  <si>
    <t>Table 3. Caseload by Statistical Area Level 4 (SA4)</t>
  </si>
  <si>
    <t>Table 4. Time Series</t>
  </si>
  <si>
    <t>Enquiries</t>
  </si>
  <si>
    <t>General information about the program and related statistics are available from the Department of Employment and Workplace Relations website:</t>
  </si>
  <si>
    <t>www.dewr.gov.au</t>
  </si>
  <si>
    <t>Alternatively</t>
  </si>
  <si>
    <t>For data specific enquiries contact:</t>
  </si>
  <si>
    <t>data@dewr.gov.au</t>
  </si>
  <si>
    <t xml:space="preserve">© Commonwealth of Australia </t>
  </si>
  <si>
    <t>About Parent Pathways Services data</t>
  </si>
  <si>
    <t>The Parent Pathways service is a voluntary Australian Government initiative launched on 1 November, 2024, to support parents and carers of children under six years old in achieving their personal, educational, and employment goals. This service replaces the previous ParentsNext program, which concluded on 31 October, 2024.</t>
  </si>
  <si>
    <t>The service offers personalised mentorship, flexible support services, and financial assistance, all tailored to respect individual circumstances and family responsibilities. The transition to Parent Pathways was informed by extensive consultations with parents, community organisations, and experts, aiming to create a more supportive and flexible service.</t>
  </si>
  <si>
    <t>Key Features:</t>
  </si>
  <si>
    <r>
      <t xml:space="preserve">•  </t>
    </r>
    <r>
      <rPr>
        <b/>
        <sz val="11"/>
        <color theme="1"/>
        <rFont val="Calibri"/>
        <family val="2"/>
      </rPr>
      <t>Personalised Mentorship:</t>
    </r>
    <r>
      <rPr>
        <sz val="11"/>
        <color theme="1"/>
        <rFont val="Calibri"/>
        <family val="2"/>
      </rPr>
      <t xml:space="preserve"> Participants are paired with qualified mentors who provide tailored advice and guidance, assisting in the development of individualised plans to achieve short, medium, and long-term objectives.</t>
    </r>
  </si>
  <si>
    <r>
      <t xml:space="preserve">•  </t>
    </r>
    <r>
      <rPr>
        <b/>
        <sz val="11"/>
        <color theme="1"/>
        <rFont val="Calibri"/>
        <family val="2"/>
      </rPr>
      <t xml:space="preserve">Flexible Support Services: </t>
    </r>
    <r>
      <rPr>
        <sz val="11"/>
        <color theme="1"/>
        <rFont val="Calibri"/>
        <family val="2"/>
      </rPr>
      <t>The service offers access to various services, including language and literacy programs, career guidance, training courses, and assistance in finding suitable childcare arrangements.</t>
    </r>
  </si>
  <si>
    <r>
      <t xml:space="preserve">•  </t>
    </r>
    <r>
      <rPr>
        <b/>
        <sz val="11"/>
        <color theme="1"/>
        <rFont val="Calibri"/>
        <family val="2"/>
      </rPr>
      <t>Financial Assistance:</t>
    </r>
    <r>
      <rPr>
        <sz val="11"/>
        <color theme="1"/>
        <rFont val="Calibri"/>
        <family val="2"/>
      </rPr>
      <t xml:space="preserve"> Eligible participants may receive financial support to cover costs associated with training courses, educational materials, essential equipment like computers, obtaining a driver's license, or childcare expenses.</t>
    </r>
  </si>
  <si>
    <t>Eligibility Criteria:</t>
  </si>
  <si>
    <t>The service is designed for parents and carers who:
•   Have a child under six years of age.
•  Are not engaged in paid employment.
•  Reside in areas serviced by Parent Pathways providers.
•  Are receiving Parenting Payment, Carer Payment or Special Benefit support payments.</t>
  </si>
  <si>
    <t>Parent Pathways is also available to parents and carers who:
• Aren’t receiving income support payments
• Are under 22 years old
• Left school before finishing Year 12
• Are Aboriginal or Torres Strait Islander.</t>
  </si>
  <si>
    <t>Service Delivery:</t>
  </si>
  <si>
    <t>Parent Pathways is delivered through selected providers across various regions. Notably, an Australian Public Service direct delivery pilot operates in Playford, South Australia, aiming to enhance public service capability in delivering personalized support services.</t>
  </si>
  <si>
    <t>Voluntary Participation:</t>
  </si>
  <si>
    <t>Engagement in the Parent Pathways service is entirely voluntary. Participants have the flexibility to join, pause, or exit the program as their circumstances evolve, ensuring the service aligns with their family responsibilities and personal needs.</t>
  </si>
  <si>
    <t>For more information or to determine eligibility, parents and carers are encouraged to contact their local Parent Pathways provider or visit the Department of Employment and Workplace Relations website.</t>
  </si>
  <si>
    <t>https://www.dewr.gov.au/parentpathways</t>
  </si>
  <si>
    <t>Explanatory material</t>
  </si>
  <si>
    <t>Data is sourced from Employment services administrative data which is maintained by the Department of Employment and Workplace Relations.</t>
  </si>
  <si>
    <t>Participant data is drawn from a number of sources, mainly Services Australia Registration data and the Parent Snapshot (PS)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PS recently.</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</si>
  <si>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</si>
  <si>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</si>
  <si>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Dataset extraction date</t>
  </si>
  <si>
    <t>General information about these programs and related statistices are available from the Department of Employment and Workplace Relations website:</t>
  </si>
  <si>
    <t>Caveats - General</t>
  </si>
  <si>
    <t>Attribution</t>
  </si>
  <si>
    <t>Any publications or reports using this data must cite the Department of Employment and Workplace Relations (or DEWR) as the source. 
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</si>
  <si>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</si>
  <si>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Confidentiality</t>
  </si>
  <si>
    <t xml:space="preserve">In order to protect individuals' privacy, conventional rounding is applied within all the tables that all cells are rounded to the nearest 5. Zero cells are actual zeros, with values between 1 and 7 (inclusive), being rounded to 5. Totals are rounded to the nearest 5, this may result in non-additivity for some totals. Do not recalculate totals based on rounded data. </t>
  </si>
  <si>
    <t>Caveats - Program Specific</t>
  </si>
  <si>
    <t>Caseload Count</t>
  </si>
  <si>
    <t xml:space="preserve">Counts are the number of participants (based on jobseeker ID) on the caseload at the Caseload Date. This includes participants who were connected with the service and yet to commence or opt-out of the service. </t>
  </si>
  <si>
    <t>Cohorts</t>
  </si>
  <si>
    <t xml:space="preserve">Cohorts are not mutually exclusive; an individual may belong to multiple cohorts. </t>
  </si>
  <si>
    <t>Participant Employment Region</t>
  </si>
  <si>
    <t>Participant Employment Region is based on client address for all tables. National totals include participants whose employment region is not specified. As such, the sum of each employment region will not add up to the total number of unique participants.</t>
  </si>
  <si>
    <t>Participant State</t>
  </si>
  <si>
    <t>Participant State is based on participant address for all tables. All Individuals should have the State specified for their home address. The 'National Totals' include participants whose State may not have been specified. As such, the sum of each State may not add up to the 'national total' numbers of unique participants.</t>
  </si>
  <si>
    <t>Participant Statistical Area Level 4 (SA4)</t>
  </si>
  <si>
    <t>Participant SA4 is based on participant address for all tables. Individuals who are without a valid home address and individuals who only have a postal address cannot be assigned to the locational boundary (including SA4). The 'National Total' includes participants whose SA4 was not identified. As such, the sum of each SA4 will not add up to the 'national total' numbers of unique participants.</t>
  </si>
  <si>
    <t>Education Groupings</t>
  </si>
  <si>
    <t>Due to a number of individuals whose education level is not specified, the sum of the three education groupings may not add up to the total number of participants.</t>
  </si>
  <si>
    <t xml:space="preserve">data@dewr.gov.au  </t>
  </si>
  <si>
    <t>Data Glossary</t>
  </si>
  <si>
    <t>For participants who are on the caseload, data is accurate as at the reference date for the data extract provided. Items that rely on self-disclosure may be underestimated.</t>
  </si>
  <si>
    <t>Term</t>
  </si>
  <si>
    <t>Business Definition</t>
  </si>
  <si>
    <t>Where the data is sourced from</t>
  </si>
  <si>
    <t>Female</t>
  </si>
  <si>
    <t>Indicates the participant identifies as female.</t>
  </si>
  <si>
    <t>Sourced from Services Australia Registration data.</t>
  </si>
  <si>
    <t>Male</t>
  </si>
  <si>
    <t>Indicates the participant identifies as male.</t>
  </si>
  <si>
    <t>Single Parent</t>
  </si>
  <si>
    <t>Indicates the participant is not partnered or 
is in receipt of Parenting Payment Single 
allowance at CaseloadDate.</t>
  </si>
  <si>
    <t>This information is derived based on Services Australia Registration data.</t>
  </si>
  <si>
    <t>Indigenous</t>
  </si>
  <si>
    <t>Indicates that the participant identifies as Aboriginal and/or Torres Strait Islander.</t>
  </si>
  <si>
    <t>This information is derived using both the participant's PS response Descent/Origin section and Services Australia Registration data. If the participant has responded as Aboriginal and/or Torres Strait Islander in either of these sources, they are recorded as Indigenous.</t>
  </si>
  <si>
    <t>People With Disability (PWD)</t>
  </si>
  <si>
    <t>Indicates the participant has disclosed that they have a disability or medical condition.</t>
  </si>
  <si>
    <t xml:space="preserve">This information is derived from the participant's response to the personal circumstances section of Parent Snapshot . </t>
  </si>
  <si>
    <t>Parent</t>
  </si>
  <si>
    <t>Indicates the participant has been identified as being a parent or legal guardian to a Dependent Child or children at the date of the data extract.</t>
  </si>
  <si>
    <t>This information is determined based upon whether the participant is in receipt of a Parenting Payment or received another payment type and is recorded as a principal carer. This data is sourced from Services Australia Income Support Payment data.</t>
  </si>
  <si>
    <t>CALD (Culturally And Linguistically Diverse)</t>
  </si>
  <si>
    <t>Indicates that the participant was born outside the following countries:
   • Australia
   • Canada
   • United Kingdom
   • Republic of Ireland
   • New Zealand
   • The United States of America
   • South Africa.
If the participant was not born in one of the countries listed above, they are recorded as CALD regardless of their cultural or language background.</t>
  </si>
  <si>
    <t>Refugee</t>
  </si>
  <si>
    <t>Indicates the participant disclosed that they were granted a Refugee or Humanitarian Visa by the Australian Government.</t>
  </si>
  <si>
    <t>This information is derived from the participant's response to the PS’ Descent/Origin section.</t>
  </si>
  <si>
    <t>Age Group</t>
  </si>
  <si>
    <t>Indicates the age range that the participant falls into. A participant's age is calculated by the time elapsed between their date of birth and the reference date in completed years.</t>
  </si>
  <si>
    <t>The age of the participant in departmental systems is dynamic. Aged is based on the date of birth provided and the participants' age on the data extraction date. Sourced from Registration data.</t>
  </si>
  <si>
    <t>Allowance Group</t>
  </si>
  <si>
    <t>Indicates the type of income support payment that the participant is in receipt of.  'Allowance Group - Others' includes participants who are not on any income supports payments (Non-allowees).</t>
  </si>
  <si>
    <t>This information is derived from Services Australia Income Support Payment data.</t>
  </si>
  <si>
    <t>Education Group</t>
  </si>
  <si>
    <t>Indicates the participant's highest level of educational attainment.</t>
  </si>
  <si>
    <t>This information is derived from the participant's response to the Education Qualifications section of the PS and/or their Services Australia Registration data.</t>
  </si>
  <si>
    <t>Parent Pathways Caseload by Employment Region</t>
  </si>
  <si>
    <t>Notes: For definitions and more information about the data please refer to the Data Descriptions</t>
  </si>
  <si>
    <t>Employment Region</t>
  </si>
  <si>
    <t xml:space="preserve">Total Caseload </t>
  </si>
  <si>
    <t xml:space="preserve">Female </t>
  </si>
  <si>
    <t xml:space="preserve">Male </t>
  </si>
  <si>
    <t xml:space="preserve">Single Parent </t>
  </si>
  <si>
    <t xml:space="preserve">Indigenous </t>
  </si>
  <si>
    <t xml:space="preserve">People with Disability </t>
  </si>
  <si>
    <t xml:space="preserve">CALD and/or Refugee </t>
  </si>
  <si>
    <t xml:space="preserve">Age Under 25 Years </t>
  </si>
  <si>
    <t xml:space="preserve">Age 25-34 Years </t>
  </si>
  <si>
    <t xml:space="preserve">Age 35-44 Years </t>
  </si>
  <si>
    <t xml:space="preserve">Age 45+ Years </t>
  </si>
  <si>
    <t xml:space="preserve">Parenting Payment </t>
  </si>
  <si>
    <t xml:space="preserve">Other payment/Allowance </t>
  </si>
  <si>
    <t xml:space="preserve">Education - Less than Year 12 </t>
  </si>
  <si>
    <t xml:space="preserve">Education - Completed Year 12 </t>
  </si>
  <si>
    <t xml:space="preserve">Education - Non-School Qualification </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</si>
  <si>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</si>
  <si>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</si>
  <si>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</si>
  <si>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</si>
  <si>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</si>
  <si>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</si>
  <si>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</si>
  <si>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</si>
  <si>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</si>
  <si>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</si>
  <si>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</si>
  <si>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</si>
  <si>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</si>
  <si>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</si>
  <si>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</si>
  <si>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</si>
  <si>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</si>
  <si>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</si>
  <si>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</si>
  <si>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</si>
  <si>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</si>
  <si>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</si>
  <si>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</si>
  <si>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</si>
  <si>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</si>
  <si>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</si>
  <si>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</si>
  <si>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</si>
  <si>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</si>
  <si>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</si>
  <si>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</si>
  <si>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</si>
  <si>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</si>
  <si>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</si>
  <si>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</si>
  <si>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</si>
  <si>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</si>
  <si>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</si>
  <si>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</si>
  <si>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</si>
  <si>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</si>
  <si>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</si>
  <si>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</si>
  <si>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</si>
  <si>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</si>
  <si>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</si>
  <si>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</si>
  <si>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Unknown</t>
  </si>
  <si>
    <t>Western Melbourne</t>
  </si>
  <si>
    <t>Wide Bay and Sunshine Coast</t>
  </si>
  <si>
    <t>Wimmera Mallee</t>
  </si>
  <si>
    <t>Wivenhoe</t>
  </si>
  <si>
    <t>National Total</t>
  </si>
  <si>
    <t>Parent Pathways Caseload by State</t>
  </si>
  <si>
    <t>State</t>
  </si>
  <si>
    <t>Total Caseload</t>
  </si>
  <si>
    <t>People with Disability</t>
  </si>
  <si>
    <t>Culturally and Linguistically Diverse</t>
  </si>
  <si>
    <t>Age Under 25 Years</t>
  </si>
  <si>
    <t>Age 25-34 Years</t>
  </si>
  <si>
    <t>Age 35-44 Years</t>
  </si>
  <si>
    <t>Age 45-54 Years</t>
  </si>
  <si>
    <t>Age 55+ Years</t>
  </si>
  <si>
    <t>Parenting Payment</t>
  </si>
  <si>
    <t>Carer Payment</t>
  </si>
  <si>
    <t>Special Benefit</t>
  </si>
  <si>
    <t>Other Allowance</t>
  </si>
  <si>
    <t>Education - Less than Year 12</t>
  </si>
  <si>
    <t>Education - Completed Year 12</t>
  </si>
  <si>
    <t>Education - Non-School Qualification</t>
  </si>
  <si>
    <t>ACT</t>
  </si>
  <si>
    <t>NSW</t>
  </si>
  <si>
    <t>NT</t>
  </si>
  <si>
    <t>QLD</t>
  </si>
  <si>
    <t>SA</t>
  </si>
  <si>
    <t>TAS</t>
  </si>
  <si>
    <t>VIC</t>
  </si>
  <si>
    <t>WA</t>
  </si>
  <si>
    <t>Parent Pathways Caseload by Statistical Area Level 4 (SA4)</t>
  </si>
  <si>
    <t>Statistical Area Level 4 (SA4)</t>
  </si>
  <si>
    <t>Adelaide - Central and Hills</t>
  </si>
  <si>
    <t>Adelaide - North</t>
  </si>
  <si>
    <t>Adelaide - South</t>
  </si>
  <si>
    <t>Adelaide - West</t>
  </si>
  <si>
    <t>Australian Capital Territory</t>
  </si>
  <si>
    <t>Barossa - Yorke - Mid North</t>
  </si>
  <si>
    <t>Brisbane - East</t>
  </si>
  <si>
    <t>Brisbane - North</t>
  </si>
  <si>
    <t>Brisbane - South</t>
  </si>
  <si>
    <t>Brisbane - West</t>
  </si>
  <si>
    <t>Brisbane Inner City</t>
  </si>
  <si>
    <t>Bunbury</t>
  </si>
  <si>
    <t>Central Coast</t>
  </si>
  <si>
    <t>Central Queensland</t>
  </si>
  <si>
    <t>Coffs Harbour - Grafton</t>
  </si>
  <si>
    <t>Darling Downs - Maranoa</t>
  </si>
  <si>
    <t>Darwin</t>
  </si>
  <si>
    <t>Far West and Orana</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</si>
  <si>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</si>
  <si>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</si>
  <si>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</si>
  <si>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</si>
  <si>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</si>
  <si>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</si>
  <si>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</si>
  <si>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</si>
  <si>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</si>
  <si>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</si>
  <si>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</si>
  <si>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</si>
  <si>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</si>
  <si>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</si>
  <si>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</si>
  <si>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</si>
  <si>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</si>
  <si>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</si>
  <si>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</si>
  <si>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</si>
  <si>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</si>
  <si>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</si>
  <si>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</si>
  <si>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Newcastle and Lake Macquarie</t>
  </si>
  <si>
    <t>North West</t>
  </si>
  <si>
    <t>Northern Territory - Outback</t>
  </si>
  <si>
    <t>Perth - Inner</t>
  </si>
  <si>
    <t>Perth - North East</t>
  </si>
  <si>
    <t>Perth - North West</t>
  </si>
  <si>
    <t>Perth - South East</t>
  </si>
  <si>
    <t>Perth - South West</t>
  </si>
  <si>
    <t>Queensland - Outback</t>
  </si>
  <si>
    <t>Richmond - Tweed</t>
  </si>
  <si>
    <t>Riverina</t>
  </si>
  <si>
    <t>Shepparton</t>
  </si>
  <si>
    <t>South Australia - Outback</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</si>
  <si>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</si>
  <si>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</si>
  <si>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</si>
  <si>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</si>
  <si>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</si>
  <si>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</si>
  <si>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</si>
  <si>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</si>
  <si>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</si>
  <si>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</si>
  <si>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</si>
  <si>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</si>
  <si>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</si>
  <si>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</si>
  <si>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</si>
  <si>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</si>
  <si>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</si>
  <si>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</si>
  <si>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</si>
  <si>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</si>
  <si>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Warrnambool and South West</t>
  </si>
  <si>
    <t>West and North West</t>
  </si>
  <si>
    <t>Western Australia - Outback (North)</t>
  </si>
  <si>
    <t>Western Australia - Outback (South)</t>
  </si>
  <si>
    <t>Western Australia - Wheat Belt</t>
  </si>
  <si>
    <t>Wide Bay</t>
  </si>
  <si>
    <t>Parent Pathways Caseload Time Series</t>
  </si>
  <si>
    <t>Caseload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</si>
</sst>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dd/mm/yyyy"/>
  </numFmts>
  <fonts count="28" x14ac:knownFonts="1">
    <font>
      <sz val="11"/>
      <color theme="1"/>
      <name val="Calibri"/>
      <family val="2"/>
      <scheme val="minor"/>
    </font>
    <font>
      <b/>
      <sz val="11"/>
      <color theme="1"/>
      <name val="Calibri"/>
      <family val="2"/>
      <scheme val="minor"/>
    </font>
    <font>
      <sz val="10"/>
      <name val="Arial"/>
      <family val="2"/>
    </font>
    <font>
      <sz val="11"/>
      <color theme="1"/>
      <name val="Calibri"/>
      <family val="2"/>
    </font>
    <font>
      <b/>
      <sz val="11"/>
      <color theme="1"/>
      <name val="Calibri"/>
      <family val="2"/>
    </font>
    <font>
      <b/>
      <sz val="14"/>
      <name val="Calibri"/>
      <family val="2"/>
    </font>
    <font>
      <i/>
      <sz val="11"/>
      <color theme="1"/>
      <name val="Calibri"/>
      <family val="2"/>
    </font>
    <font>
      <u/>
      <sz val="11"/>
      <color theme="10"/>
      <name val="Calibri"/>
      <family val="2"/>
      <scheme val="minor"/>
    </font>
    <font>
      <b/>
      <sz val="11"/>
      <color theme="0"/>
      <name val="Calibri"/>
      <family val="2"/>
    </font>
    <font>
      <b/>
      <sz val="12"/>
      <name val="Calibri"/>
      <family val="2"/>
    </font>
    <font>
      <b/>
      <sz val="14"/>
      <name val="Calibri"/>
      <family val="2"/>
      <scheme val="minor"/>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b/>
      <sz val="16"/>
      <name val="Calibri"/>
      <family val="2"/>
      <scheme val="minor"/>
    </font>
    <font>
      <b/>
      <sz val="12"/>
      <name val="Calibri"/>
      <family val="2"/>
      <scheme val="minor"/>
    </font>
    <font>
      <b/>
      <sz val="12"/>
      <color rgb="FFFF0000"/>
      <name val="Calibri"/>
      <family val="2"/>
      <scheme val="minor"/>
    </font>
    <font>
      <sz val="11"/>
      <name val="Calibri"/>
      <family val="2"/>
    </font>
    <font>
      <b/>
      <sz val="11"/>
      <name val="Calibri"/>
      <family val="2"/>
    </font>
    <font>
      <b/>
      <sz val="11"/>
      <color rgb="FF000000"/>
      <name val="Calibri"/>
      <family val="2"/>
      <scheme val="minor"/>
    </font>
    <font>
      <sz val="11"/>
      <color rgb="FF000000"/>
      <name val="Calibri"/>
      <family val="2"/>
      <scheme val="minor"/>
    </font>
    <font>
      <b/>
      <sz val="11"/>
      <color rgb="FFFF0000"/>
      <name val="Calibri"/>
      <family val="2"/>
    </font>
    <font>
      <i/>
      <sz val="11"/>
      <name val="Calibri"/>
      <family val="2"/>
    </font>
    <font>
      <u/>
      <sz val="11"/>
      <color theme="10"/>
      <name val="Calibri"/>
      <family val="2"/>
    </font>
    <font>
      <b/>
      <sz val="12"/>
      <color rgb="FFFF0000"/>
      <name val="Calibri"/>
      <family val="2"/>
    </font>
    <font>
      <b/>
      <sz val="16"/>
      <name val="Calibri"/>
      <family val="2"/>
    </font>
    <font>
      <b/>
      <sz val="12"/>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1" tint="0.499984740745262"/>
        <bgColor indexed="64"/>
      </patternFill>
    </fill>
    <fill>
      <patternFill patternType="solid">
        <fgColor rgb="FFDAE9F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2" fillId="0" borderId="0"/>
    <xf numFmtId="0" fontId="2" fillId="0" borderId="0"/>
    <xf numFmtId="0" fontId="7" fillId="0" borderId="0" applyNumberFormat="0" applyFill="0" applyBorder="0" applyAlignment="0" applyProtection="0"/>
    <xf numFmtId="9" fontId="13" fillId="0" borderId="0" applyFont="0" applyFill="0" applyBorder="0" applyAlignment="0" applyProtection="0"/>
    <xf numFmtId="43" fontId="13" fillId="0" borderId="0" applyFont="0" applyFill="0" applyBorder="0" applyAlignment="0" applyProtection="0"/>
  </cellStyleXfs>
  <cellXfs count="71">
    <xf numFmtId="0" fontId="0" fillId="0" borderId="0" xfId="0"/>
    <xf numFmtId="0" fontId="11" fillId="2" borderId="0" xfId="0" applyFont="1" applyFill="1"/>
    <xf numFmtId="0" fontId="0" fillId="2" borderId="0" xfId="0" applyFill="1"/>
    <xf numFmtId="0" fontId="15" fillId="2" borderId="0" xfId="0" applyFont="1" applyFill="1" applyAlignment="1">
      <alignment vertical="center"/>
    </xf>
    <xf numFmtId="0" fontId="14" fillId="2" borderId="0" xfId="0" applyFont="1" applyFill="1"/>
    <xf numFmtId="0" fontId="16" fillId="2" borderId="0" xfId="0" applyFont="1" applyFill="1" applyAlignment="1">
      <alignment vertical="center"/>
    </xf>
    <xf numFmtId="0" fontId="17" fillId="2" borderId="0" xfId="0" applyFont="1" applyFill="1"/>
    <xf numFmtId="0" fontId="10" fillId="2" borderId="0" xfId="0" applyFont="1" applyFill="1"/>
    <xf numFmtId="0" fontId="3" fillId="3" borderId="0" xfId="0" applyFont="1" applyFill="1" applyAlignment="1">
      <alignment horizontal="left" vertical="center" wrapText="1"/>
    </xf>
    <xf numFmtId="0" fontId="10" fillId="2" borderId="0" xfId="3" applyFont="1" applyFill="1" applyBorder="1" applyAlignment="1">
      <alignment horizontal="left" vertical="center"/>
    </xf>
    <xf numFmtId="0" fontId="7" fillId="2" borderId="0" xfId="3" applyFill="1" applyBorder="1" applyAlignment="1">
      <alignment horizontal="left" vertical="center"/>
    </xf>
    <xf numFmtId="0" fontId="20" fillId="2" borderId="0" xfId="0" applyFont="1" applyFill="1" applyAlignment="1">
      <alignment horizontal="left" wrapText="1"/>
    </xf>
    <xf numFmtId="0" fontId="21" fillId="2" borderId="0" xfId="0" applyFont="1" applyFill="1" applyAlignment="1">
      <alignment horizontal="left" wrapText="1"/>
    </xf>
    <xf numFmtId="0" fontId="10" fillId="2" borderId="0" xfId="0" applyFont="1" applyFill="1" applyAlignment="1">
      <alignment vertical="center"/>
    </xf>
    <xf numFmtId="0" fontId="7" fillId="2" borderId="0" xfId="3" applyFill="1" applyBorder="1" applyAlignment="1">
      <alignment horizontal="left"/>
    </xf>
    <xf numFmtId="0" fontId="12" fillId="2" borderId="0" xfId="2" applyFont="1" applyFill="1" applyAlignment="1">
      <alignment horizontal="left"/>
    </xf>
    <xf numFmtId="0" fontId="12" fillId="2" borderId="0" xfId="3" applyFont="1" applyFill="1" applyBorder="1" applyAlignment="1">
      <alignment horizontal="left"/>
    </xf>
    <xf numFmtId="0" fontId="7" fillId="2" borderId="0" xfId="3" applyFill="1" applyBorder="1" applyAlignment="1"/>
    <xf numFmtId="0" fontId="7" fillId="2" borderId="0" xfId="3" applyFill="1"/>
    <xf numFmtId="0" fontId="12" fillId="2" borderId="0" xfId="0" applyFont="1" applyFill="1"/>
    <xf numFmtId="0" fontId="14" fillId="2" borderId="0" xfId="3" applyFont="1" applyFill="1" applyBorder="1" applyAlignment="1">
      <alignment horizontal="left" vertical="center" wrapText="1"/>
    </xf>
    <xf numFmtId="0" fontId="11" fillId="2" borderId="0" xfId="0" applyFont="1" applyFill="1" applyAlignment="1">
      <alignment vertical="top" wrapText="1"/>
    </xf>
    <xf numFmtId="0" fontId="3" fillId="2" borderId="0" xfId="0" applyFont="1" applyFill="1"/>
    <xf numFmtId="15" fontId="3" fillId="2" borderId="0" xfId="0" applyNumberFormat="1" applyFont="1" applyFill="1"/>
    <xf numFmtId="0" fontId="5" fillId="2" borderId="0" xfId="0" applyFont="1" applyFill="1" applyAlignment="1">
      <alignment vertical="center"/>
    </xf>
    <xf numFmtId="0" fontId="22" fillId="2" borderId="0" xfId="0" applyFont="1" applyFill="1"/>
    <xf numFmtId="0" fontId="19" fillId="2" borderId="0" xfId="0" applyFont="1" applyFill="1" applyAlignment="1">
      <alignment vertical="center"/>
    </xf>
    <xf numFmtId="0" fontId="3" fillId="2" borderId="0" xfId="0" applyFont="1" applyFill="1" applyAlignment="1">
      <alignment horizontal="left" vertical="top" wrapText="1"/>
    </xf>
    <xf numFmtId="3" fontId="3" fillId="2" borderId="0" xfId="0" applyNumberFormat="1" applyFont="1" applyFill="1" applyAlignment="1">
      <alignment horizontal="right"/>
    </xf>
    <xf numFmtId="3" fontId="4" fillId="2" borderId="0" xfId="0" applyNumberFormat="1" applyFont="1" applyFill="1" applyAlignment="1">
      <alignment horizontal="right"/>
    </xf>
    <xf numFmtId="0" fontId="3" fillId="2" borderId="0" xfId="0" applyFont="1" applyFill="1" applyAlignment="1">
      <alignment horizontal="left" vertical="center" wrapText="1"/>
    </xf>
    <xf numFmtId="0" fontId="24" fillId="2" borderId="0" xfId="3" applyFont="1" applyFill="1"/>
    <xf numFmtId="0" fontId="23" fillId="2" borderId="0" xfId="2" applyFont="1" applyFill="1" applyAlignment="1">
      <alignment vertical="top" wrapText="1"/>
    </xf>
    <xf numFmtId="0" fontId="3" fillId="2" borderId="0" xfId="0" applyFont="1" applyFill="1" applyAlignment="1">
      <alignment vertical="center" wrapText="1"/>
    </xf>
    <xf numFmtId="0" fontId="16" fillId="2" borderId="0" xfId="3" applyFont="1" applyFill="1" applyBorder="1" applyAlignment="1">
      <alignment horizontal="left" vertical="center"/>
    </xf>
    <xf numFmtId="0" fontId="11" fillId="2" borderId="1" xfId="0" applyFont="1" applyFill="1" applyBorder="1" applyAlignment="1">
      <alignment vertical="center" wrapText="1"/>
    </xf>
    <xf numFmtId="3" fontId="8" fillId="4" borderId="2" xfId="0" applyNumberFormat="1" applyFont="1" applyFill="1" applyBorder="1" applyAlignment="1">
      <alignment vertical="center"/>
    </xf>
    <xf numFmtId="0" fontId="18" fillId="2" borderId="0" xfId="0" applyFont="1" applyFill="1"/>
    <xf numFmtId="0" fontId="9" fillId="2" borderId="0" xfId="0" applyFont="1" applyFill="1" applyAlignment="1">
      <alignment vertical="center"/>
    </xf>
    <xf numFmtId="0" fontId="25" fillId="2" borderId="0" xfId="0" applyFont="1" applyFill="1"/>
    <xf numFmtId="0" fontId="24" fillId="2" borderId="0" xfId="3" applyFont="1" applyFill="1" applyBorder="1" applyAlignment="1">
      <alignment horizontal="left" vertical="center"/>
    </xf>
    <xf numFmtId="0" fontId="3" fillId="2" borderId="0" xfId="0" applyFont="1" applyFill="1" applyAlignment="1">
      <alignment horizontal="left"/>
    </xf>
    <xf numFmtId="0" fontId="18" fillId="2" borderId="0" xfId="2" applyFont="1" applyFill="1" applyAlignment="1">
      <alignment horizontal="left" vertical="center"/>
    </xf>
    <xf numFmtId="0" fontId="24" fillId="2" borderId="0" xfId="3" applyFont="1" applyFill="1" applyBorder="1" applyAlignment="1">
      <alignment horizontal="left"/>
    </xf>
    <xf numFmtId="0" fontId="19" fillId="2" borderId="0" xfId="2" applyFont="1" applyFill="1" applyAlignment="1">
      <alignment horizontal="left"/>
    </xf>
    <xf numFmtId="0" fontId="19" fillId="2" borderId="0" xfId="3" applyFont="1" applyFill="1" applyBorder="1" applyAlignment="1">
      <alignment horizontal="left"/>
    </xf>
    <xf numFmtId="0" fontId="6" fillId="2" borderId="0" xfId="0" applyFont="1" applyFill="1" applyAlignment="1">
      <alignment vertical="center"/>
    </xf>
    <xf numFmtId="0" fontId="26" fillId="2" borderId="0" xfId="0" applyFont="1" applyFill="1" applyAlignment="1">
      <alignment vertical="center"/>
    </xf>
    <xf numFmtId="0" fontId="27" fillId="2" borderId="0" xfId="3" applyFont="1" applyFill="1" applyBorder="1" applyAlignment="1">
      <alignment vertical="center"/>
    </xf>
    <xf numFmtId="164" fontId="3" fillId="2" borderId="0" xfId="4" applyNumberFormat="1" applyFont="1" applyFill="1"/>
    <xf numFmtId="166" fontId="3" fillId="2" borderId="0" xfId="0" applyNumberFormat="1" applyFont="1" applyFill="1"/>
    <xf numFmtId="0" fontId="1" fillId="5" borderId="1" xfId="0" applyFont="1" applyFill="1" applyBorder="1"/>
    <xf numFmtId="0" fontId="0" fillId="2" borderId="1" xfId="0" applyFill="1" applyBorder="1"/>
    <xf numFmtId="165" fontId="0" fillId="2" borderId="1" xfId="5" applyNumberFormat="1" applyFont="1" applyFill="1" applyBorder="1"/>
    <xf numFmtId="165" fontId="1" fillId="5" borderId="1" xfId="5" applyNumberFormat="1" applyFont="1" applyFill="1" applyBorder="1"/>
    <xf numFmtId="14" fontId="0" fillId="2" borderId="1" xfId="0" applyNumberFormat="1" applyFill="1" applyBorder="1"/>
    <xf numFmtId="0" fontId="24" fillId="2" borderId="0" xfId="3" applyFont="1" applyFill="1" applyBorder="1" applyAlignment="1">
      <alignment horizontal="left" vertical="center"/>
    </xf>
    <xf numFmtId="0" fontId="24" fillId="2" borderId="0" xfId="3" applyFont="1" applyFill="1" applyBorder="1" applyAlignment="1">
      <alignment horizontal="left"/>
    </xf>
    <xf numFmtId="0" fontId="24" fillId="2" borderId="0" xfId="3" applyFont="1" applyFill="1" applyAlignment="1">
      <alignment horizontal="left" vertical="center"/>
    </xf>
    <xf numFmtId="0" fontId="7" fillId="2" borderId="0" xfId="3" applyFill="1" applyBorder="1" applyAlignment="1">
      <alignment horizontal="left" vertical="center"/>
    </xf>
    <xf numFmtId="0" fontId="3" fillId="3" borderId="0" xfId="0" applyFont="1" applyFill="1" applyAlignment="1">
      <alignment horizontal="left" vertical="center" wrapText="1"/>
    </xf>
    <xf numFmtId="0" fontId="11" fillId="2" borderId="0" xfId="2" applyFont="1" applyFill="1" applyAlignment="1">
      <alignment horizontal="left" wrapText="1"/>
    </xf>
    <xf numFmtId="0" fontId="4" fillId="3" borderId="0" xfId="0" applyFont="1" applyFill="1" applyAlignment="1">
      <alignment horizontal="left" vertical="center" wrapText="1"/>
    </xf>
    <xf numFmtId="0" fontId="23" fillId="2" borderId="0" xfId="2" applyFont="1" applyFill="1" applyAlignment="1">
      <alignment horizontal="left" vertical="top" wrapText="1"/>
    </xf>
    <xf numFmtId="0" fontId="3" fillId="2" borderId="0" xfId="0" applyFont="1" applyFill="1" applyAlignment="1">
      <alignment horizontal="left" vertical="center" wrapText="1"/>
    </xf>
    <xf numFmtId="3" fontId="8" fillId="4" borderId="3" xfId="0" applyNumberFormat="1" applyFont="1" applyFill="1" applyBorder="1" applyAlignment="1">
      <alignment horizontal="left" vertical="center"/>
    </xf>
    <xf numFmtId="3" fontId="8" fillId="4" borderId="4"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1" xfId="0" applyFont="1" applyFill="1" applyBorder="1" applyAlignment="1">
      <alignment horizontal="left" vertical="center"/>
    </xf>
    <xf numFmtId="0" fontId="12" fillId="2" borderId="1" xfId="0" applyFont="1" applyFill="1" applyBorder="1" applyAlignment="1">
      <alignment horizontal="left" vertical="center" wrapText="1"/>
    </xf>
  </cellXfs>
  <cellStyles count="6">
    <cellStyle name="Comma" xfId="5" builtinId="3"/>
    <cellStyle name="Hyperlink" xfId="3" builtinId="8"/>
    <cellStyle name="Normal" xfId="0" builtinId="0"/>
    <cellStyle name="Normal 2" xfId="1" xr:uid="{FCC9650E-A42E-4285-B1C4-BFE8B38CBBD8}"/>
    <cellStyle name="Normal 2 4" xfId="2" xr:uid="{C86DF1F4-236B-4E73-9FF0-999B806F95C9}"/>
    <cellStyle name="Percent" xfId="4" builtinId="5"/>
  </cellStyles>
  <dxfs count="0"/>
  <tableStyles count="0" defaultTableStyle="TableStyleMedium2" defaultPivotStyle="PivotStyleLight16"/>
  <colors>
    <mruColors>
      <color rgb="FFDAE9F8"/>
      <color rgb="FFFFFF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259080</xdr:colOff>
      <xdr:row>5</xdr:row>
      <xdr:rowOff>50892</xdr:rowOff>
    </xdr:to>
    <xdr:pic>
      <xdr:nvPicPr>
        <xdr:cNvPr id="2" name="Picture 1">
          <a:extLst>
            <a:ext uri="{FF2B5EF4-FFF2-40B4-BE49-F238E27FC236}">
              <a16:creationId xmlns:a16="http://schemas.microsoft.com/office/drawing/2014/main" id="{4E9CCABD-97D0-45D0-82E8-8C1226C7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5280" cy="1003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0E66525-A874-4871-A7FD-572BB1322D91}"/>
            </a:ext>
          </a:extLst>
        </xdr:cNvPr>
        <xdr:cNvGrpSpPr/>
      </xdr:nvGrpSpPr>
      <xdr:grpSpPr>
        <a:xfrm>
          <a:off x="0" y="0"/>
          <a:ext cx="8035925" cy="100139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C39F5356-B4DD-D47F-03CC-1E4FB12589B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272E2D9-2A07-A2D4-1CC7-2C4719E6029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E4EA5CCE-D802-49C2-81FE-8635DCC50655}"/>
            </a:ext>
          </a:extLst>
        </xdr:cNvPr>
        <xdr:cNvGrpSpPr/>
      </xdr:nvGrpSpPr>
      <xdr:grpSpPr>
        <a:xfrm>
          <a:off x="0" y="0"/>
          <a:ext cx="8035925" cy="100139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06C56253-910C-07C4-F133-0C6BF550433D}"/>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AE8777F2-EAB4-E9E9-FC98-0B71640DF37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D5DBA5EE-4830-441C-8F85-D04A3C85C43A}"/>
            </a:ext>
          </a:extLst>
        </xdr:cNvPr>
        <xdr:cNvGrpSpPr/>
      </xdr:nvGrpSpPr>
      <xdr:grpSpPr>
        <a:xfrm>
          <a:off x="0" y="0"/>
          <a:ext cx="8035925" cy="1001394"/>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B097751D-A00C-6364-95F7-1A0F308E2779}"/>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BC17A42-AF3B-DFE5-F8B1-A8396D95ACE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9</xdr:col>
      <xdr:colOff>847725</xdr:colOff>
      <xdr:row>5</xdr:row>
      <xdr:rowOff>9525</xdr:rowOff>
    </xdr:to>
    <xdr:grpSp>
      <xdr:nvGrpSpPr>
        <xdr:cNvPr id="5" name="Group 4">
          <a:extLst>
            <a:ext uri="{FF2B5EF4-FFF2-40B4-BE49-F238E27FC236}">
              <a16:creationId xmlns:a16="http://schemas.microsoft.com/office/drawing/2014/main" id="{B3029CC0-AAF3-442E-9803-C280337E39C0}"/>
            </a:ext>
          </a:extLst>
        </xdr:cNvPr>
        <xdr:cNvGrpSpPr/>
      </xdr:nvGrpSpPr>
      <xdr:grpSpPr>
        <a:xfrm>
          <a:off x="7620" y="7620"/>
          <a:ext cx="9860280" cy="9525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93D0BF4C-4EFC-BCE6-8D66-50D93E4B49C6}"/>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C01E4EEE-CBDC-EF21-F94B-DF8EBC10216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1200151</xdr:colOff>
      <xdr:row>5</xdr:row>
      <xdr:rowOff>0</xdr:rowOff>
    </xdr:to>
    <xdr:grpSp>
      <xdr:nvGrpSpPr>
        <xdr:cNvPr id="2" name="Group 1">
          <a:extLst>
            <a:ext uri="{FF2B5EF4-FFF2-40B4-BE49-F238E27FC236}">
              <a16:creationId xmlns:a16="http://schemas.microsoft.com/office/drawing/2014/main" id="{02EF3B18-4FE9-4913-B313-3011CFF5C066}"/>
            </a:ext>
          </a:extLst>
        </xdr:cNvPr>
        <xdr:cNvGrpSpPr/>
      </xdr:nvGrpSpPr>
      <xdr:grpSpPr>
        <a:xfrm>
          <a:off x="1" y="0"/>
          <a:ext cx="1033272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3AC8CCF3-C90B-CCC3-633C-EAE37EA4B8C5}"/>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22FD5F9F-172C-8C77-CA61-444C4C9AB95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800100</xdr:colOff>
      <xdr:row>5</xdr:row>
      <xdr:rowOff>0</xdr:rowOff>
    </xdr:to>
    <xdr:grpSp>
      <xdr:nvGrpSpPr>
        <xdr:cNvPr id="2" name="Group 1">
          <a:extLst>
            <a:ext uri="{FF2B5EF4-FFF2-40B4-BE49-F238E27FC236}">
              <a16:creationId xmlns:a16="http://schemas.microsoft.com/office/drawing/2014/main" id="{D6FA4136-CC0D-491B-972B-5DA2CDD8DF8E}"/>
            </a:ext>
          </a:extLst>
        </xdr:cNvPr>
        <xdr:cNvGrpSpPr/>
      </xdr:nvGrpSpPr>
      <xdr:grpSpPr>
        <a:xfrm>
          <a:off x="0" y="0"/>
          <a:ext cx="9776460" cy="9525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7B2BACA-E2F2-4EA5-4F0E-2BB9135B4FB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802BC4D-148C-23C1-3251-995307664E3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678180</xdr:colOff>
      <xdr:row>4</xdr:row>
      <xdr:rowOff>0</xdr:rowOff>
    </xdr:to>
    <xdr:grpSp>
      <xdr:nvGrpSpPr>
        <xdr:cNvPr id="2" name="Group 1">
          <a:extLst>
            <a:ext uri="{FF2B5EF4-FFF2-40B4-BE49-F238E27FC236}">
              <a16:creationId xmlns:a16="http://schemas.microsoft.com/office/drawing/2014/main" id="{3CCF862B-4900-42BF-8F81-371E7DE2EF2A}"/>
            </a:ext>
          </a:extLst>
        </xdr:cNvPr>
        <xdr:cNvGrpSpPr/>
      </xdr:nvGrpSpPr>
      <xdr:grpSpPr>
        <a:xfrm>
          <a:off x="0" y="0"/>
          <a:ext cx="9565005" cy="94488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5E6D6B9D-C5D9-B785-FE96-75E32B4CDD70}"/>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656B1F49-09A9-6B94-9E5F-B724505F90E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976B-3391-4401-B301-02566C553E90}">
  <sheetPr>
    <tabColor rgb="FF00B0F0"/>
  </sheetPr>
  <dimension ref="A1:L39"/>
  <sheetViews>
    <sheetView tabSelected="1" workbookViewId="0"/>
  </sheetViews>
  <sheetFormatPr defaultColWidth="8.5703125" defaultRowHeight="15" x14ac:dyDescent="0.25"/>
  <cols>
    <col min="1" max="1" width="3.42578125" style="22" customWidth="1"/>
    <col min="2" max="2" width="12.42578125" style="22" customWidth="1"/>
    <col min="3" max="3" width="23.5703125" style="22" customWidth="1"/>
    <col min="4" max="16384" width="8.5703125" style="22"/>
  </cols>
  <sheetData>
    <row r="1" spans="1:8" ht="15" customHeight="1" x14ac:dyDescent="0.25">
      <c r="A1" s="37"/>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21" x14ac:dyDescent="0.25">
      <c r="B8" s="3" t="s">
        <v>0</v>
      </c>
    </row>
    <row r="9" spans="1:8" ht="15.75" x14ac:dyDescent="0.25">
      <c r="B9" s="38" t="str">
        <f ca="1">"For the Period 1 March 2025 to " &amp; TEXT('Data descriptors'!$D$44, "DD MMMM YYYY") &amp; " - Data as at " &amp; TEXT('Data descriptors'!$D$44, "DD MMMM YYYY")</f>
        <v>For the Period 1 March 2025 to 31 May 2026 - Data as at 31 May 2026</v>
      </c>
    </row>
    <row r="10" spans="1:8" ht="15.75" x14ac:dyDescent="0.25">
      <c r="B10" s="39"/>
    </row>
    <row r="11" spans="1:8" ht="15.75" x14ac:dyDescent="0.25">
      <c r="B11" s="39"/>
    </row>
    <row r="12" spans="1:8" ht="15" customHeight="1" x14ac:dyDescent="0.25"/>
    <row r="13" spans="1:8" ht="18.75" x14ac:dyDescent="0.25">
      <c r="B13" s="24" t="s">
        <v>1</v>
      </c>
      <c r="C13" s="25"/>
      <c r="D13" s="26"/>
      <c r="E13" s="26"/>
      <c r="F13" s="26"/>
      <c r="G13" s="26"/>
      <c r="H13" s="26"/>
    </row>
    <row r="14" spans="1:8" ht="15" customHeight="1" x14ac:dyDescent="0.25">
      <c r="B14" s="59" t="s">
        <v>2</v>
      </c>
      <c r="C14" s="59"/>
      <c r="D14" s="40"/>
      <c r="E14" s="40"/>
      <c r="F14" s="40"/>
      <c r="G14" s="40"/>
    </row>
    <row r="15" spans="1:8" ht="15" customHeight="1" x14ac:dyDescent="0.25">
      <c r="B15" s="59" t="s">
        <v>3</v>
      </c>
      <c r="C15" s="59"/>
      <c r="D15" s="40"/>
      <c r="E15" s="40"/>
      <c r="F15" s="40"/>
      <c r="G15" s="40"/>
    </row>
    <row r="16" spans="1:8" ht="15" customHeight="1" x14ac:dyDescent="0.25">
      <c r="B16" s="10" t="s">
        <v>4</v>
      </c>
      <c r="C16" s="40"/>
      <c r="D16" s="40"/>
      <c r="E16" s="40"/>
      <c r="F16" s="40"/>
      <c r="G16" s="40"/>
    </row>
    <row r="17" spans="2:12" ht="15" customHeight="1" x14ac:dyDescent="0.25">
      <c r="B17" s="59" t="s">
        <v>5</v>
      </c>
      <c r="C17" s="59"/>
      <c r="D17" s="59"/>
      <c r="E17" s="59"/>
      <c r="F17" s="59"/>
      <c r="G17" s="59"/>
      <c r="H17" s="59"/>
      <c r="I17" s="59"/>
      <c r="J17" s="59"/>
      <c r="K17" s="59"/>
    </row>
    <row r="18" spans="2:12" ht="15" customHeight="1" x14ac:dyDescent="0.25">
      <c r="B18" s="59" t="s">
        <v>6</v>
      </c>
      <c r="C18" s="59"/>
      <c r="D18" s="59"/>
      <c r="E18" s="59"/>
      <c r="F18" s="59"/>
      <c r="G18" s="59"/>
      <c r="H18" s="59"/>
      <c r="I18" s="59"/>
      <c r="J18" s="59"/>
      <c r="K18" s="59"/>
    </row>
    <row r="19" spans="2:12" ht="15" customHeight="1" x14ac:dyDescent="0.25">
      <c r="B19" s="59" t="s">
        <v>7</v>
      </c>
      <c r="C19" s="59"/>
      <c r="D19" s="59"/>
      <c r="E19" s="59"/>
      <c r="F19" s="59"/>
      <c r="G19" s="59"/>
      <c r="H19" s="59"/>
      <c r="I19" s="59"/>
      <c r="J19" s="59"/>
      <c r="K19" s="59"/>
    </row>
    <row r="20" spans="2:12" ht="15" customHeight="1" x14ac:dyDescent="0.25">
      <c r="B20" s="59" t="s">
        <v>8</v>
      </c>
      <c r="C20" s="59"/>
      <c r="D20" s="59"/>
      <c r="E20" s="59"/>
      <c r="F20" s="59"/>
      <c r="G20" s="59"/>
      <c r="H20" s="59"/>
      <c r="I20" s="59"/>
      <c r="J20" s="59"/>
      <c r="K20" s="59"/>
    </row>
    <row r="21" spans="2:12" ht="15" customHeight="1" x14ac:dyDescent="0.25">
      <c r="B21" s="56"/>
      <c r="C21" s="56"/>
      <c r="D21" s="56"/>
      <c r="E21" s="56"/>
      <c r="F21" s="56"/>
      <c r="G21" s="56"/>
      <c r="H21" s="56"/>
      <c r="I21" s="56"/>
      <c r="J21" s="56"/>
      <c r="K21" s="56"/>
    </row>
    <row r="22" spans="2:12" ht="15" customHeight="1" x14ac:dyDescent="0.25">
      <c r="B22" s="56"/>
      <c r="C22" s="56"/>
      <c r="D22" s="56"/>
      <c r="E22" s="56"/>
      <c r="F22" s="56"/>
      <c r="G22" s="56"/>
      <c r="H22" s="56"/>
      <c r="I22" s="56"/>
      <c r="J22" s="56"/>
      <c r="K22" s="56"/>
    </row>
    <row r="23" spans="2:12" ht="15" customHeight="1" x14ac:dyDescent="0.25">
      <c r="B23" s="56"/>
      <c r="C23" s="56"/>
      <c r="D23" s="56"/>
      <c r="E23" s="56"/>
      <c r="F23" s="56"/>
      <c r="G23" s="56"/>
      <c r="H23" s="56"/>
      <c r="I23" s="56"/>
      <c r="J23" s="56"/>
    </row>
    <row r="24" spans="2:12" ht="15" customHeight="1" x14ac:dyDescent="0.25">
      <c r="B24" s="56"/>
      <c r="C24" s="56"/>
      <c r="D24" s="56"/>
      <c r="E24" s="56"/>
      <c r="F24" s="56"/>
      <c r="G24" s="56"/>
      <c r="H24" s="56"/>
      <c r="I24" s="56"/>
      <c r="J24" s="56"/>
      <c r="K24" s="56"/>
    </row>
    <row r="25" spans="2:12" x14ac:dyDescent="0.25">
      <c r="B25" s="41"/>
    </row>
    <row r="26" spans="2:12" x14ac:dyDescent="0.25">
      <c r="B26" s="41"/>
    </row>
    <row r="27" spans="2:12" x14ac:dyDescent="0.25">
      <c r="B27" s="41"/>
    </row>
    <row r="28" spans="2:12" x14ac:dyDescent="0.25">
      <c r="B28" s="41"/>
    </row>
    <row r="30" spans="2:12" ht="18.75" x14ac:dyDescent="0.25">
      <c r="B30" s="24" t="s">
        <v>9</v>
      </c>
      <c r="C30" s="24"/>
      <c r="D30" s="24"/>
      <c r="E30" s="24"/>
      <c r="F30" s="24"/>
      <c r="G30" s="24"/>
      <c r="H30" s="24"/>
    </row>
    <row r="31" spans="2:12" ht="18.75" x14ac:dyDescent="0.25">
      <c r="B31" s="24"/>
      <c r="C31" s="24"/>
      <c r="D31" s="24"/>
      <c r="E31" s="24"/>
      <c r="F31" s="24"/>
      <c r="G31" s="24"/>
      <c r="H31" s="24"/>
    </row>
    <row r="32" spans="2:12" ht="18" customHeight="1" x14ac:dyDescent="0.25">
      <c r="B32" s="42" t="s">
        <v>10</v>
      </c>
      <c r="C32" s="42"/>
      <c r="D32" s="42"/>
      <c r="E32" s="42"/>
      <c r="F32" s="42"/>
      <c r="G32" s="42"/>
      <c r="H32" s="42"/>
      <c r="I32" s="42"/>
      <c r="J32" s="42"/>
      <c r="K32" s="42"/>
      <c r="L32" s="42"/>
    </row>
    <row r="33" spans="2:8" x14ac:dyDescent="0.25">
      <c r="B33" s="57" t="s">
        <v>11</v>
      </c>
      <c r="C33" s="57"/>
      <c r="D33" s="44"/>
      <c r="E33" s="44"/>
      <c r="F33" s="44"/>
      <c r="G33" s="44"/>
      <c r="H33" s="44"/>
    </row>
    <row r="34" spans="2:8" x14ac:dyDescent="0.25">
      <c r="B34" s="43"/>
      <c r="C34" s="44"/>
      <c r="D34" s="44"/>
      <c r="E34" s="44"/>
      <c r="F34" s="44"/>
      <c r="G34" s="44"/>
      <c r="H34" s="44"/>
    </row>
    <row r="35" spans="2:8" x14ac:dyDescent="0.25">
      <c r="B35" s="45" t="s">
        <v>12</v>
      </c>
      <c r="C35" s="44"/>
      <c r="D35" s="44"/>
      <c r="E35" s="44"/>
      <c r="F35" s="44"/>
      <c r="G35" s="44"/>
      <c r="H35" s="44"/>
    </row>
    <row r="36" spans="2:8" x14ac:dyDescent="0.25">
      <c r="B36" s="22" t="s">
        <v>13</v>
      </c>
      <c r="E36" s="31"/>
      <c r="F36" s="31"/>
    </row>
    <row r="37" spans="2:8" x14ac:dyDescent="0.25">
      <c r="B37" s="31" t="s">
        <v>14</v>
      </c>
      <c r="D37" s="31"/>
      <c r="E37" s="31"/>
      <c r="F37" s="31"/>
    </row>
    <row r="39" spans="2:8" x14ac:dyDescent="0.25">
      <c r="B39" s="58" t="s">
        <v>15</v>
      </c>
      <c r="C39" s="58"/>
    </row>
  </sheetData>
  <mergeCells count="12">
    <mergeCell ref="B20:K20"/>
    <mergeCell ref="B21:K21"/>
    <mergeCell ref="B15:C15"/>
    <mergeCell ref="B14:C14"/>
    <mergeCell ref="B17:K17"/>
    <mergeCell ref="B18:K18"/>
    <mergeCell ref="B19:K19"/>
    <mergeCell ref="B22:K22"/>
    <mergeCell ref="B23:J23"/>
    <mergeCell ref="B24:K24"/>
    <mergeCell ref="B33:C33"/>
    <mergeCell ref="B39:C39"/>
  </mergeCells>
  <hyperlinks>
    <hyperlink ref="B14" location="'Data Descriptions'!A1" display="Data descriptions" xr:uid="{FBD3C50E-D9B4-4404-BC3B-265091C98EFA}"/>
    <hyperlink ref="B33" r:id="rId1" xr:uid="{FE13F5CF-639E-460C-A8E6-868076661F59}"/>
    <hyperlink ref="B39:C39" r:id="rId2" display="© Commonwealth of Australia " xr:uid="{45A7A523-A86B-4F12-9329-3E48F3D2F366}"/>
    <hyperlink ref="B15" location="Caveats!A1" display="Caveats" xr:uid="{1C1BC193-6431-47A0-9ECE-29E3B0B1D985}"/>
    <hyperlink ref="B16" location="'Data glossary'!A1" display="Data glossary" xr:uid="{0C99C38D-D013-4DCC-BC2B-B22DF2FCA892}"/>
    <hyperlink ref="B14:C14" location="'Data descriptors'!A1" display="Data descriptors" xr:uid="{E7779428-4C38-469C-8020-2F488EAA2219}"/>
    <hyperlink ref="D36:F36" r:id="rId3" display="data@dewr.gov.au" xr:uid="{32BE5AAC-8FB3-47F8-9DDE-F63BD7189F94}"/>
    <hyperlink ref="B20:K20" location="'Table 4. Time Series'!A1" display="Table 4. Time Series" xr:uid="{F5CBB415-B2E6-425B-851A-9CEF81C6BFE0}"/>
    <hyperlink ref="B19:K19" location="'Table 3. Caseload by SA4'!A1" display="Table 3. Caseload by Statistical Area Level 4 (SA4)" xr:uid="{64C449D8-4E12-4EA2-8431-75E7C7B406DF}"/>
    <hyperlink ref="B17:K17" location="'Table 1. Caseload by ER'!A1" display="Table 1. Caseload by Employment Region (ER)" xr:uid="{99EB34CA-8555-411C-8DA5-F26A0A0FC702}"/>
    <hyperlink ref="B18:K18" location="'Table 2. Caseload by State'!A1" display="Table 2. Caseload by State" xr:uid="{A01C804B-2ABF-49AA-9191-DAE0F6FC102F}"/>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B5F0-66FB-46ED-9932-F813817A711A}">
  <sheetPr>
    <tabColor rgb="FF00B0F0"/>
  </sheetPr>
  <dimension ref="A1:P56"/>
  <sheetViews>
    <sheetView workbookViewId="0"/>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5" ht="15" customHeight="1" x14ac:dyDescent="0.25">
      <c r="A1" s="1"/>
    </row>
    <row r="2" spans="1:5" ht="15" customHeight="1" x14ac:dyDescent="0.25"/>
    <row r="3" spans="1:5" ht="15" customHeight="1" x14ac:dyDescent="0.25"/>
    <row r="4" spans="1:5" ht="15" customHeight="1" x14ac:dyDescent="0.25"/>
    <row r="5" spans="1:5" ht="15" customHeight="1" x14ac:dyDescent="0.25"/>
    <row r="6" spans="1:5" ht="15" customHeight="1" x14ac:dyDescent="0.25"/>
    <row r="7" spans="1:5" ht="15" customHeight="1" x14ac:dyDescent="0.25"/>
    <row r="8" spans="1:5" ht="21" x14ac:dyDescent="0.25">
      <c r="B8" s="3" t="str">
        <f>Contents!B8</f>
        <v>Parent Pathways Caseload by State, ER, SA4 and Time Series</v>
      </c>
      <c r="D8" s="4"/>
    </row>
    <row r="9" spans="1:5" ht="15.75" x14ac:dyDescent="0.25">
      <c r="B9" s="5" t="str">
        <f ca="1">"For the Period 1 March 2025 to " &amp; TEXT('Data descriptors'!$D$44, "DD MMMM YYYY") &amp; " - Data as at " &amp; TEXT('Data descriptors'!$D$44, "DD MMMM YYYY")</f>
        <v>For the Period 1 March 2025 to 31 May 2026 - Data as at 31 May 2026</v>
      </c>
      <c r="D9" s="4"/>
    </row>
    <row r="10" spans="1:5" ht="15.75" x14ac:dyDescent="0.25">
      <c r="B10" s="5"/>
      <c r="D10" s="4"/>
    </row>
    <row r="11" spans="1:5" ht="15.75" x14ac:dyDescent="0.25">
      <c r="B11" s="6"/>
    </row>
    <row r="12" spans="1:5" ht="18.75" x14ac:dyDescent="0.3">
      <c r="B12" s="7" t="s">
        <v>16</v>
      </c>
    </row>
    <row r="13" spans="1:5" ht="51.75" customHeight="1" x14ac:dyDescent="0.25">
      <c r="B13" s="60" t="s">
        <v>17</v>
      </c>
      <c r="C13" s="60"/>
      <c r="D13" s="60"/>
      <c r="E13" s="60"/>
    </row>
    <row r="14" spans="1:5" ht="49.5" customHeight="1" x14ac:dyDescent="0.25">
      <c r="B14" s="60" t="s">
        <v>18</v>
      </c>
      <c r="C14" s="60"/>
      <c r="D14" s="60"/>
      <c r="E14" s="60"/>
    </row>
    <row r="15" spans="1:5" ht="18.75" x14ac:dyDescent="0.3">
      <c r="B15" s="7"/>
    </row>
    <row r="16" spans="1:5" ht="15" customHeight="1" x14ac:dyDescent="0.25">
      <c r="B16" s="62" t="s">
        <v>19</v>
      </c>
      <c r="C16" s="60"/>
      <c r="D16" s="60"/>
      <c r="E16" s="60"/>
    </row>
    <row r="17" spans="2:7" ht="34.5" customHeight="1" x14ac:dyDescent="0.25">
      <c r="B17" s="60" t="s">
        <v>20</v>
      </c>
      <c r="C17" s="60"/>
      <c r="D17" s="60"/>
      <c r="E17" s="60"/>
    </row>
    <row r="18" spans="2:7" ht="33.75" customHeight="1" x14ac:dyDescent="0.25">
      <c r="B18" s="60" t="s">
        <v>21</v>
      </c>
      <c r="C18" s="60"/>
      <c r="D18" s="60"/>
      <c r="E18" s="60"/>
    </row>
    <row r="19" spans="2:7" ht="33.75" customHeight="1" x14ac:dyDescent="0.25">
      <c r="B19" s="60" t="s">
        <v>22</v>
      </c>
      <c r="C19" s="60"/>
      <c r="D19" s="60"/>
      <c r="E19" s="60"/>
    </row>
    <row r="20" spans="2:7" x14ac:dyDescent="0.25">
      <c r="B20" s="8"/>
      <c r="C20" s="8"/>
      <c r="D20" s="8"/>
      <c r="E20" s="8"/>
    </row>
    <row r="21" spans="2:7" ht="15.75" customHeight="1" x14ac:dyDescent="0.25">
      <c r="B21" s="62" t="s">
        <v>23</v>
      </c>
      <c r="C21" s="60"/>
      <c r="D21" s="60"/>
      <c r="E21" s="60"/>
    </row>
    <row r="22" spans="2:7" ht="84.75" customHeight="1" x14ac:dyDescent="0.25">
      <c r="B22" s="60" t="s">
        <v>24</v>
      </c>
      <c r="C22" s="60"/>
      <c r="D22" s="60"/>
      <c r="E22" s="60"/>
    </row>
    <row r="23" spans="2:7" ht="84.75" customHeight="1" x14ac:dyDescent="0.25">
      <c r="B23" s="60" t="s">
        <v>25</v>
      </c>
      <c r="C23" s="60"/>
      <c r="D23" s="60"/>
      <c r="E23" s="60"/>
    </row>
    <row r="24" spans="2:7" ht="15" customHeight="1" x14ac:dyDescent="0.25">
      <c r="B24" s="62" t="s">
        <v>26</v>
      </c>
      <c r="C24" s="60"/>
      <c r="D24" s="60"/>
      <c r="E24" s="60"/>
    </row>
    <row r="25" spans="2:7" ht="42" customHeight="1" x14ac:dyDescent="0.25">
      <c r="B25" s="60" t="s">
        <v>27</v>
      </c>
      <c r="C25" s="60"/>
      <c r="D25" s="60"/>
      <c r="E25" s="60"/>
    </row>
    <row r="26" spans="2:7" ht="15" customHeight="1" x14ac:dyDescent="0.25">
      <c r="B26" s="62" t="s">
        <v>28</v>
      </c>
      <c r="C26" s="60"/>
      <c r="D26" s="60"/>
      <c r="E26" s="60"/>
    </row>
    <row r="27" spans="2:7" ht="42" customHeight="1" x14ac:dyDescent="0.25">
      <c r="B27" s="60" t="s">
        <v>29</v>
      </c>
      <c r="C27" s="60"/>
      <c r="D27" s="60"/>
      <c r="E27" s="60"/>
    </row>
    <row r="28" spans="2:7" ht="33.75" customHeight="1" x14ac:dyDescent="0.25">
      <c r="B28" s="60" t="s">
        <v>30</v>
      </c>
      <c r="C28" s="60"/>
      <c r="D28" s="60"/>
      <c r="E28" s="60"/>
    </row>
    <row r="29" spans="2:7" ht="15" customHeight="1" x14ac:dyDescent="0.25">
      <c r="B29" s="19" t="s">
        <v>31</v>
      </c>
    </row>
    <row r="30" spans="2:7" ht="15" customHeight="1" x14ac:dyDescent="0.25">
      <c r="B30" s="19"/>
    </row>
    <row r="31" spans="2:7" ht="15" customHeight="1" x14ac:dyDescent="0.3">
      <c r="B31" s="7"/>
    </row>
    <row r="32" spans="2:7" ht="15" customHeight="1" x14ac:dyDescent="0.25">
      <c r="B32" s="9" t="s">
        <v>32</v>
      </c>
      <c r="C32" s="10"/>
      <c r="D32" s="10"/>
      <c r="E32" s="10"/>
      <c r="F32" s="10"/>
      <c r="G32" s="10"/>
    </row>
    <row r="33" spans="2:16" ht="15" customHeight="1" x14ac:dyDescent="0.25">
      <c r="B33" s="9"/>
      <c r="C33" s="10"/>
      <c r="D33" s="10"/>
      <c r="E33" s="10"/>
      <c r="F33" s="10"/>
      <c r="G33" s="10"/>
    </row>
    <row r="34" spans="2:16" ht="15" customHeight="1" x14ac:dyDescent="0.25">
      <c r="B34" s="9"/>
      <c r="C34" s="10"/>
      <c r="D34" s="10"/>
      <c r="E34" s="10"/>
      <c r="F34" s="10"/>
      <c r="G34" s="10"/>
    </row>
    <row r="35" spans="2:16" ht="15" customHeight="1" x14ac:dyDescent="0.25">
      <c r="B35" s="60" t="s">
        <v>33</v>
      </c>
      <c r="C35" s="60"/>
      <c r="D35" s="60"/>
      <c r="E35" s="60"/>
      <c r="F35" s="10"/>
      <c r="G35" s="10"/>
    </row>
    <row r="36" spans="2:16" ht="66" customHeight="1" x14ac:dyDescent="0.25">
      <c r="B36" s="60" t="s">
        <v>34</v>
      </c>
      <c r="C36" s="60"/>
      <c r="D36" s="60"/>
      <c r="E36" s="60"/>
      <c r="F36" s="60"/>
      <c r="G36" s="60"/>
      <c r="H36" s="60"/>
      <c r="I36" s="60"/>
      <c r="J36" s="60"/>
      <c r="K36" s="60"/>
      <c r="L36" s="60"/>
      <c r="M36" s="60"/>
      <c r="N36" s="60"/>
      <c r="O36" s="60"/>
      <c r="P36" s="60"/>
    </row>
    <row r="37" spans="2:16" x14ac:dyDescent="0.25">
      <c r="B37" s="8"/>
      <c r="C37" s="8"/>
      <c r="D37" s="8"/>
      <c r="E37" s="8"/>
      <c r="F37" s="8"/>
      <c r="G37" s="8"/>
      <c r="H37" s="8"/>
      <c r="I37" s="8"/>
      <c r="J37" s="8"/>
      <c r="K37" s="8"/>
      <c r="L37" s="8"/>
      <c r="M37" s="8"/>
      <c r="N37" s="8"/>
      <c r="O37" s="8"/>
      <c r="P37" s="8"/>
    </row>
    <row r="38" spans="2:16" ht="15" customHeight="1" x14ac:dyDescent="0.25">
      <c r="B38" s="20"/>
      <c r="C38" s="20"/>
      <c r="D38" s="20"/>
      <c r="E38" s="20"/>
      <c r="F38" s="20"/>
      <c r="G38" s="20"/>
      <c r="H38" s="20"/>
      <c r="I38" s="20"/>
      <c r="J38" s="20"/>
      <c r="K38" s="20"/>
      <c r="L38" s="20"/>
      <c r="M38" s="20"/>
      <c r="N38" s="20"/>
      <c r="O38" s="20"/>
      <c r="P38" s="20"/>
    </row>
    <row r="39" spans="2:16" ht="15" customHeight="1" x14ac:dyDescent="0.25">
      <c r="B39" s="9" t="s">
        <v>35</v>
      </c>
      <c r="C39" s="20"/>
      <c r="D39" s="20"/>
      <c r="E39" s="20"/>
      <c r="F39" s="20"/>
      <c r="G39" s="20"/>
      <c r="H39" s="20"/>
      <c r="I39" s="20"/>
      <c r="J39" s="20"/>
      <c r="K39" s="20"/>
      <c r="L39" s="20"/>
      <c r="M39" s="20"/>
      <c r="N39" s="20"/>
      <c r="O39" s="20"/>
      <c r="P39" s="20"/>
    </row>
    <row r="40" spans="2:16" ht="15" customHeight="1" x14ac:dyDescent="0.25">
      <c r="B40" s="9"/>
      <c r="C40" s="20"/>
      <c r="D40" s="20"/>
      <c r="E40" s="20"/>
      <c r="F40" s="20"/>
      <c r="G40" s="20"/>
      <c r="H40" s="20"/>
      <c r="I40" s="20"/>
      <c r="J40" s="20"/>
      <c r="K40" s="20"/>
      <c r="L40" s="20"/>
      <c r="M40" s="20"/>
      <c r="N40" s="20"/>
      <c r="O40" s="20"/>
      <c r="P40" s="20"/>
    </row>
    <row r="41" spans="2:16" ht="46.5" customHeight="1" x14ac:dyDescent="0.25">
      <c r="B41" s="60" t="s">
        <v>36</v>
      </c>
      <c r="C41" s="60"/>
      <c r="D41" s="60"/>
      <c r="E41" s="60"/>
      <c r="F41" s="60"/>
      <c r="G41" s="60"/>
      <c r="H41" s="60"/>
      <c r="I41" s="60"/>
      <c r="J41" s="60"/>
      <c r="K41" s="60"/>
      <c r="L41" s="60"/>
      <c r="M41" s="21"/>
      <c r="N41" s="21"/>
      <c r="O41" s="21"/>
      <c r="P41" s="21"/>
    </row>
    <row r="43" spans="2:16" ht="15" customHeight="1" x14ac:dyDescent="0.25">
      <c r="B43" s="11"/>
      <c r="C43" s="12"/>
      <c r="D43" s="12"/>
      <c r="E43" s="12"/>
      <c r="F43" s="12"/>
      <c r="G43" s="12"/>
      <c r="H43" s="12"/>
      <c r="I43" s="12"/>
      <c r="J43" s="12"/>
      <c r="K43" s="12"/>
      <c r="L43" s="12"/>
      <c r="M43" s="12"/>
      <c r="N43" s="12"/>
      <c r="O43" s="12"/>
      <c r="P43" s="12"/>
    </row>
    <row r="44" spans="2:16" ht="15" customHeight="1" x14ac:dyDescent="0.25">
      <c r="B44" s="9" t="s">
        <v>37</v>
      </c>
      <c r="D44" s="50">
        <f ca="1">EOMONTH(TODAY(),-1)</f>
        <v>46173</v>
      </c>
      <c r="E44" s="22"/>
      <c r="F44" s="4"/>
      <c r="G44" s="12"/>
      <c r="H44" s="12"/>
      <c r="I44" s="12"/>
      <c r="J44" s="12"/>
      <c r="K44" s="12"/>
      <c r="L44" s="12"/>
      <c r="M44" s="12"/>
      <c r="N44" s="12"/>
      <c r="O44" s="12"/>
      <c r="P44" s="12"/>
    </row>
    <row r="45" spans="2:16" ht="18.75" x14ac:dyDescent="0.3">
      <c r="B45" s="7"/>
    </row>
    <row r="46" spans="2:16" ht="18.75" x14ac:dyDescent="0.3">
      <c r="B46" s="7"/>
    </row>
    <row r="48" spans="2:16" ht="18.75" x14ac:dyDescent="0.25">
      <c r="B48" s="13" t="s">
        <v>9</v>
      </c>
      <c r="C48" s="13"/>
      <c r="D48" s="13"/>
      <c r="E48" s="13"/>
      <c r="F48" s="13"/>
      <c r="G48" s="13"/>
      <c r="H48" s="13"/>
    </row>
    <row r="49" spans="2:12" ht="33" customHeight="1" x14ac:dyDescent="0.25">
      <c r="B49" s="61" t="s">
        <v>38</v>
      </c>
      <c r="C49" s="61"/>
      <c r="D49" s="61"/>
      <c r="E49" s="61"/>
      <c r="F49" s="61"/>
      <c r="G49" s="61"/>
      <c r="H49" s="61"/>
      <c r="I49" s="61"/>
      <c r="J49" s="61"/>
      <c r="K49" s="61"/>
      <c r="L49" s="61"/>
    </row>
    <row r="50" spans="2:12" x14ac:dyDescent="0.25">
      <c r="B50" s="14" t="s">
        <v>11</v>
      </c>
      <c r="C50" s="15"/>
      <c r="D50" s="15"/>
      <c r="E50" s="15"/>
      <c r="F50" s="15"/>
      <c r="G50" s="15"/>
      <c r="H50" s="15"/>
    </row>
    <row r="51" spans="2:12" x14ac:dyDescent="0.25">
      <c r="B51" s="14"/>
      <c r="C51" s="15"/>
      <c r="D51" s="15"/>
      <c r="E51" s="15"/>
      <c r="F51" s="15"/>
      <c r="G51" s="15"/>
      <c r="H51" s="15"/>
    </row>
    <row r="52" spans="2:12" x14ac:dyDescent="0.25">
      <c r="B52" s="16" t="s">
        <v>12</v>
      </c>
      <c r="C52" s="15"/>
      <c r="D52" s="15"/>
      <c r="E52" s="15"/>
      <c r="F52" s="15"/>
      <c r="G52" s="15"/>
      <c r="H52" s="15"/>
    </row>
    <row r="53" spans="2:12" x14ac:dyDescent="0.25">
      <c r="B53" s="2" t="s">
        <v>13</v>
      </c>
      <c r="C53" s="17"/>
      <c r="E53" s="17"/>
      <c r="F53" s="17"/>
      <c r="G53" s="17"/>
    </row>
    <row r="54" spans="2:12" x14ac:dyDescent="0.25">
      <c r="B54" s="18" t="str">
        <f>Contents!B37</f>
        <v>data@dewr.gov.au</v>
      </c>
      <c r="C54" s="17"/>
      <c r="D54" s="18"/>
      <c r="E54" s="17"/>
      <c r="F54" s="17"/>
      <c r="G54" s="17"/>
    </row>
    <row r="56" spans="2:12" x14ac:dyDescent="0.25">
      <c r="B56" s="18" t="s">
        <v>15</v>
      </c>
    </row>
  </sheetData>
  <mergeCells count="23">
    <mergeCell ref="B13:E13"/>
    <mergeCell ref="B14:E14"/>
    <mergeCell ref="B16:E16"/>
    <mergeCell ref="B17:E17"/>
    <mergeCell ref="B18:E18"/>
    <mergeCell ref="B35:E35"/>
    <mergeCell ref="B36:E36"/>
    <mergeCell ref="F36:I36"/>
    <mergeCell ref="J36:M36"/>
    <mergeCell ref="B19:E19"/>
    <mergeCell ref="B23:E23"/>
    <mergeCell ref="B25:E25"/>
    <mergeCell ref="B26:E26"/>
    <mergeCell ref="B28:E28"/>
    <mergeCell ref="B27:E27"/>
    <mergeCell ref="B21:E21"/>
    <mergeCell ref="B22:E22"/>
    <mergeCell ref="B24:E24"/>
    <mergeCell ref="N36:P36"/>
    <mergeCell ref="B41:E41"/>
    <mergeCell ref="F41:I41"/>
    <mergeCell ref="J41:L41"/>
    <mergeCell ref="B49:L49"/>
  </mergeCells>
  <hyperlinks>
    <hyperlink ref="B50" r:id="rId1" xr:uid="{686124FE-CD98-43BD-97B4-64F2B178EB58}"/>
    <hyperlink ref="B56" r:id="rId2" xr:uid="{210FC52F-56A7-421F-9D6A-0E3115574B44}"/>
    <hyperlink ref="C53:G53" r:id="rId3" display="For further information, please contact data@dss.gov.au" xr:uid="{E8620FE1-A4DB-41D3-9528-45E884DEC969}"/>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A43A-4EF8-4472-ADED-D5718F3ADAB6}">
  <sheetPr>
    <tabColor rgb="FF00B0F0"/>
  </sheetPr>
  <dimension ref="A1:P52"/>
  <sheetViews>
    <sheetView workbookViewId="0"/>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ER, SA4 and Time Series</v>
      </c>
      <c r="D8" s="4"/>
    </row>
    <row r="9" spans="1:13" ht="15.75" x14ac:dyDescent="0.25">
      <c r="B9" s="5" t="str">
        <f ca="1">"For the Period 1 March 2025 to " &amp; TEXT('Data descriptors'!$D$44, "DD MMMM YYYY") &amp; " - Data as at " &amp; TEXT('Data descriptors'!$D$44, "DD MMMM YYYY")</f>
        <v>For the Period 1 March 2025 to 31 May 2026 - Data as at 31 May 2026</v>
      </c>
      <c r="D9" s="4"/>
    </row>
    <row r="10" spans="1:13" ht="15.75" x14ac:dyDescent="0.25">
      <c r="B10" s="6"/>
    </row>
    <row r="11" spans="1:13" s="22" customFormat="1" ht="15" customHeight="1" x14ac:dyDescent="0.25">
      <c r="B11" s="24" t="s">
        <v>39</v>
      </c>
      <c r="C11" s="25"/>
      <c r="D11" s="26"/>
      <c r="E11" s="26"/>
      <c r="F11" s="26"/>
      <c r="G11" s="26"/>
      <c r="H11" s="26"/>
    </row>
    <row r="12" spans="1:13" s="22" customFormat="1" ht="15" customHeight="1" x14ac:dyDescent="0.25">
      <c r="B12" s="24"/>
      <c r="C12" s="25"/>
      <c r="D12" s="26"/>
      <c r="E12" s="26"/>
      <c r="F12" s="26"/>
      <c r="G12" s="26"/>
      <c r="H12" s="26"/>
    </row>
    <row r="13" spans="1:13" s="22" customFormat="1" ht="15" customHeight="1" x14ac:dyDescent="0.25">
      <c r="B13" s="34" t="s">
        <v>40</v>
      </c>
      <c r="C13" s="25"/>
      <c r="D13" s="26"/>
      <c r="E13" s="26"/>
      <c r="F13" s="26"/>
      <c r="G13" s="26"/>
      <c r="H13" s="26"/>
    </row>
    <row r="14" spans="1:13" s="22" customFormat="1" ht="50.25" customHeight="1" x14ac:dyDescent="0.25">
      <c r="B14" s="60" t="s">
        <v>41</v>
      </c>
      <c r="C14" s="60"/>
      <c r="D14" s="60"/>
      <c r="E14" s="60"/>
      <c r="F14" s="60"/>
      <c r="G14" s="60"/>
      <c r="H14" s="60"/>
      <c r="I14" s="60"/>
      <c r="J14" s="60"/>
      <c r="K14" s="60"/>
      <c r="L14" s="60"/>
      <c r="M14" s="60"/>
    </row>
    <row r="15" spans="1:13" s="22" customFormat="1" ht="36.75" customHeight="1" x14ac:dyDescent="0.25">
      <c r="B15" s="63" t="s">
        <v>42</v>
      </c>
      <c r="C15" s="63"/>
      <c r="D15" s="63"/>
      <c r="E15" s="63"/>
      <c r="F15" s="32"/>
      <c r="G15" s="32"/>
      <c r="H15" s="32"/>
      <c r="I15" s="32"/>
      <c r="J15" s="32"/>
      <c r="K15" s="32"/>
      <c r="L15" s="32"/>
      <c r="M15" s="32"/>
    </row>
    <row r="16" spans="1:13" s="22" customFormat="1" ht="15" customHeight="1" x14ac:dyDescent="0.25">
      <c r="B16" s="27"/>
      <c r="C16" s="27"/>
      <c r="D16" s="27"/>
      <c r="E16" s="27"/>
      <c r="F16" s="27"/>
      <c r="G16" s="27"/>
      <c r="H16" s="27"/>
      <c r="I16" s="27"/>
      <c r="J16" s="27"/>
      <c r="K16" s="27"/>
      <c r="L16" s="27"/>
      <c r="M16" s="27"/>
    </row>
    <row r="17" spans="2:13" s="22" customFormat="1" ht="15" customHeight="1" x14ac:dyDescent="0.25">
      <c r="B17" s="34" t="s">
        <v>43</v>
      </c>
      <c r="C17" s="28"/>
      <c r="D17" s="28"/>
      <c r="E17" s="28"/>
      <c r="F17" s="28"/>
      <c r="G17" s="28"/>
      <c r="H17" s="28"/>
      <c r="I17" s="28"/>
      <c r="J17" s="28"/>
      <c r="K17" s="28"/>
      <c r="L17" s="29"/>
    </row>
    <row r="18" spans="2:13" s="22" customFormat="1" ht="52.5" customHeight="1" x14ac:dyDescent="0.25">
      <c r="B18" s="64" t="s">
        <v>44</v>
      </c>
      <c r="C18" s="64"/>
      <c r="D18" s="64"/>
      <c r="E18" s="64"/>
      <c r="F18" s="33"/>
      <c r="G18" s="33"/>
      <c r="H18" s="33"/>
      <c r="I18" s="33"/>
      <c r="J18" s="33"/>
      <c r="K18" s="33"/>
      <c r="L18" s="33"/>
      <c r="M18" s="33"/>
    </row>
    <row r="19" spans="2:13" s="22" customFormat="1" ht="15" customHeight="1" x14ac:dyDescent="0.25">
      <c r="B19" s="31"/>
      <c r="C19" s="25"/>
      <c r="D19" s="26"/>
      <c r="E19" s="26"/>
      <c r="F19" s="26"/>
      <c r="G19" s="26"/>
      <c r="H19" s="26"/>
    </row>
    <row r="20" spans="2:13" s="22" customFormat="1" ht="15" customHeight="1" x14ac:dyDescent="0.25">
      <c r="B20" s="24"/>
      <c r="C20" s="25"/>
      <c r="D20" s="26"/>
      <c r="E20" s="26"/>
      <c r="F20" s="26"/>
      <c r="G20" s="26"/>
      <c r="H20" s="26"/>
    </row>
    <row r="21" spans="2:13" s="22" customFormat="1" ht="15" customHeight="1" x14ac:dyDescent="0.25">
      <c r="B21" s="24" t="s">
        <v>45</v>
      </c>
      <c r="C21" s="25"/>
      <c r="D21" s="26"/>
      <c r="E21" s="26"/>
      <c r="F21" s="26"/>
      <c r="G21" s="26"/>
      <c r="H21" s="26"/>
    </row>
    <row r="22" spans="2:13" ht="14.25" customHeight="1" x14ac:dyDescent="0.3">
      <c r="B22" s="7"/>
    </row>
    <row r="23" spans="2:13" ht="15.75" x14ac:dyDescent="0.25">
      <c r="B23" s="34" t="s">
        <v>46</v>
      </c>
      <c r="C23" s="34"/>
      <c r="D23" s="34"/>
      <c r="E23" s="34"/>
    </row>
    <row r="24" spans="2:13" ht="31.5" customHeight="1" x14ac:dyDescent="0.25">
      <c r="B24" s="64" t="s">
        <v>47</v>
      </c>
      <c r="C24" s="64"/>
      <c r="D24" s="64"/>
      <c r="E24" s="64"/>
    </row>
    <row r="25" spans="2:13" x14ac:dyDescent="0.25">
      <c r="B25" s="30"/>
      <c r="C25" s="30"/>
      <c r="D25" s="30"/>
      <c r="E25" s="30"/>
    </row>
    <row r="26" spans="2:13" ht="15.75" x14ac:dyDescent="0.25">
      <c r="B26" s="34" t="s">
        <v>48</v>
      </c>
      <c r="C26" s="34"/>
      <c r="D26" s="34"/>
      <c r="E26" s="34"/>
    </row>
    <row r="27" spans="2:13" ht="15" customHeight="1" x14ac:dyDescent="0.25">
      <c r="B27" s="64" t="s">
        <v>49</v>
      </c>
      <c r="C27" s="64"/>
      <c r="D27" s="64"/>
      <c r="E27" s="64"/>
    </row>
    <row r="28" spans="2:13" ht="15" customHeight="1" x14ac:dyDescent="0.25">
      <c r="B28" s="30"/>
      <c r="C28" s="30"/>
      <c r="D28" s="30"/>
      <c r="E28" s="30"/>
    </row>
    <row r="29" spans="2:13" ht="15.75" x14ac:dyDescent="0.25">
      <c r="B29" s="34" t="s">
        <v>50</v>
      </c>
      <c r="C29" s="34"/>
      <c r="D29" s="34"/>
      <c r="E29" s="34"/>
    </row>
    <row r="30" spans="2:13" ht="46.5" customHeight="1" x14ac:dyDescent="0.25">
      <c r="B30" s="64" t="s">
        <v>51</v>
      </c>
      <c r="C30" s="64"/>
      <c r="D30" s="64"/>
      <c r="E30" s="64"/>
    </row>
    <row r="31" spans="2:13" ht="15.75" x14ac:dyDescent="0.25">
      <c r="B31" s="34" t="s">
        <v>52</v>
      </c>
      <c r="C31" s="34"/>
      <c r="D31" s="34"/>
      <c r="E31" s="34"/>
    </row>
    <row r="32" spans="2:13" ht="46.5" customHeight="1" x14ac:dyDescent="0.25">
      <c r="B32" s="64" t="s">
        <v>53</v>
      </c>
      <c r="C32" s="64"/>
      <c r="D32" s="64"/>
      <c r="E32" s="64"/>
    </row>
    <row r="33" spans="2:16" x14ac:dyDescent="0.25">
      <c r="B33" s="30"/>
      <c r="C33" s="30"/>
      <c r="D33" s="30"/>
      <c r="E33" s="30"/>
    </row>
    <row r="34" spans="2:16" ht="15.75" x14ac:dyDescent="0.25">
      <c r="B34" s="34" t="s">
        <v>54</v>
      </c>
      <c r="C34" s="34"/>
      <c r="D34" s="34"/>
      <c r="E34" s="34"/>
    </row>
    <row r="35" spans="2:16" ht="63.75" customHeight="1" x14ac:dyDescent="0.25">
      <c r="B35" s="64" t="s">
        <v>55</v>
      </c>
      <c r="C35" s="64"/>
      <c r="D35" s="64"/>
      <c r="E35" s="64"/>
    </row>
    <row r="36" spans="2:16" x14ac:dyDescent="0.25">
      <c r="B36" s="30"/>
      <c r="C36" s="30"/>
      <c r="D36" s="30"/>
      <c r="E36" s="30"/>
    </row>
    <row r="37" spans="2:16" ht="15" customHeight="1" x14ac:dyDescent="0.25">
      <c r="B37" s="34" t="s">
        <v>56</v>
      </c>
      <c r="C37" s="34"/>
      <c r="D37" s="34"/>
      <c r="E37" s="34"/>
    </row>
    <row r="38" spans="2:16" ht="30" customHeight="1" x14ac:dyDescent="0.25">
      <c r="B38" s="64" t="s">
        <v>57</v>
      </c>
      <c r="C38" s="64"/>
      <c r="D38" s="64"/>
      <c r="E38" s="64"/>
    </row>
    <row r="39" spans="2:16" ht="15" customHeight="1" x14ac:dyDescent="0.25">
      <c r="B39" s="11"/>
      <c r="C39" s="12"/>
      <c r="D39" s="12"/>
      <c r="E39" s="12"/>
      <c r="F39" s="12"/>
      <c r="G39" s="12"/>
      <c r="H39" s="12"/>
      <c r="I39" s="12"/>
      <c r="J39" s="12"/>
      <c r="K39" s="12"/>
      <c r="L39" s="12"/>
      <c r="M39" s="12"/>
      <c r="N39" s="12"/>
      <c r="O39" s="12"/>
      <c r="P39" s="12"/>
    </row>
    <row r="40" spans="2:16" ht="15" customHeight="1" x14ac:dyDescent="0.25">
      <c r="B40" s="9"/>
      <c r="D40" s="23"/>
      <c r="E40" s="22"/>
      <c r="F40" s="4"/>
      <c r="G40" s="12"/>
      <c r="H40" s="12"/>
      <c r="I40" s="12"/>
      <c r="J40" s="12"/>
      <c r="K40" s="12"/>
      <c r="L40" s="12"/>
      <c r="M40" s="12"/>
      <c r="N40" s="12"/>
      <c r="O40" s="12"/>
      <c r="P40" s="12"/>
    </row>
    <row r="41" spans="2:16" ht="18.75" x14ac:dyDescent="0.3">
      <c r="B41" s="7"/>
    </row>
    <row r="42" spans="2:16" ht="18.75" x14ac:dyDescent="0.3">
      <c r="B42" s="7"/>
    </row>
    <row r="44" spans="2:16" ht="18.75" x14ac:dyDescent="0.25">
      <c r="B44" s="13" t="s">
        <v>9</v>
      </c>
      <c r="C44" s="13"/>
      <c r="D44" s="13"/>
      <c r="E44" s="13"/>
      <c r="F44" s="13"/>
      <c r="G44" s="13"/>
      <c r="H44" s="13"/>
    </row>
    <row r="45" spans="2:16" ht="33" customHeight="1" x14ac:dyDescent="0.25">
      <c r="B45" s="61" t="s">
        <v>38</v>
      </c>
      <c r="C45" s="61"/>
      <c r="D45" s="61"/>
      <c r="E45" s="61"/>
      <c r="F45" s="61"/>
      <c r="G45" s="61"/>
      <c r="H45" s="61"/>
      <c r="I45" s="61"/>
      <c r="J45" s="61"/>
      <c r="K45" s="61"/>
      <c r="L45" s="61"/>
    </row>
    <row r="46" spans="2:16" x14ac:dyDescent="0.25">
      <c r="B46" s="14" t="s">
        <v>11</v>
      </c>
      <c r="C46" s="15"/>
      <c r="D46" s="15"/>
      <c r="E46" s="15"/>
      <c r="F46" s="15"/>
      <c r="G46" s="15"/>
      <c r="H46" s="15"/>
    </row>
    <row r="47" spans="2:16" x14ac:dyDescent="0.25">
      <c r="B47" s="14"/>
      <c r="C47" s="15"/>
      <c r="D47" s="15"/>
      <c r="E47" s="15"/>
      <c r="F47" s="15"/>
      <c r="G47" s="15"/>
      <c r="H47" s="15"/>
    </row>
    <row r="48" spans="2:16" x14ac:dyDescent="0.25">
      <c r="B48" s="16" t="s">
        <v>12</v>
      </c>
      <c r="C48" s="15"/>
      <c r="D48" s="15"/>
      <c r="E48" s="15"/>
      <c r="F48" s="15"/>
      <c r="G48" s="15"/>
      <c r="H48" s="15"/>
    </row>
    <row r="49" spans="2:7" x14ac:dyDescent="0.25">
      <c r="B49" s="2" t="s">
        <v>13</v>
      </c>
      <c r="C49" s="17"/>
      <c r="E49" s="17"/>
      <c r="F49" s="17"/>
      <c r="G49" s="17"/>
    </row>
    <row r="50" spans="2:7" x14ac:dyDescent="0.25">
      <c r="B50" s="18" t="s">
        <v>58</v>
      </c>
      <c r="C50" s="17"/>
      <c r="D50" s="18"/>
      <c r="E50" s="17"/>
      <c r="F50" s="17"/>
      <c r="G50" s="17"/>
    </row>
    <row r="52" spans="2:7" x14ac:dyDescent="0.25">
      <c r="B52" s="18" t="s">
        <v>15</v>
      </c>
    </row>
  </sheetData>
  <mergeCells count="12">
    <mergeCell ref="B24:E24"/>
    <mergeCell ref="B27:E27"/>
    <mergeCell ref="B32:E32"/>
    <mergeCell ref="B45:L45"/>
    <mergeCell ref="B38:E38"/>
    <mergeCell ref="B30:E30"/>
    <mergeCell ref="B35:E35"/>
    <mergeCell ref="B14:E14"/>
    <mergeCell ref="F14:I14"/>
    <mergeCell ref="J14:M14"/>
    <mergeCell ref="B15:E15"/>
    <mergeCell ref="B18:E18"/>
  </mergeCells>
  <hyperlinks>
    <hyperlink ref="C49:G49" r:id="rId1" display="For further information, please contact data@dss.gov.au" xr:uid="{A9505873-2385-4308-B18A-B62BB162B5E9}"/>
    <hyperlink ref="B46" r:id="rId2" xr:uid="{13837C09-1568-4A2D-A997-5EADD044F2A9}"/>
    <hyperlink ref="B52" r:id="rId3" xr:uid="{F689486F-2157-4BEE-A7CF-0FC6AE96ADD4}"/>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36560-DF14-46B8-B12E-F0B74E4FF9A5}">
  <sheetPr>
    <tabColor rgb="FF00B0F0"/>
  </sheetPr>
  <dimension ref="A1:M37"/>
  <sheetViews>
    <sheetView workbookViewId="0"/>
  </sheetViews>
  <sheetFormatPr defaultColWidth="8.570312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570312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1" x14ac:dyDescent="0.25">
      <c r="B8" s="3" t="str">
        <f>Contents!B8</f>
        <v>Parent Pathways Caseload by State, ER, SA4 and Time Series</v>
      </c>
      <c r="D8" s="4"/>
    </row>
    <row r="9" spans="1:13" ht="15.75" x14ac:dyDescent="0.25">
      <c r="B9" s="5" t="str">
        <f ca="1">"For the Period 1 March 2025 to " &amp; TEXT('Data descriptors'!$D$44, "DD MMMM YYYY") &amp; " - Data as at " &amp; TEXT('Data descriptors'!$D$44, "DD MMMM YYYY")</f>
        <v>For the Period 1 March 2025 to 31 May 2026 - Data as at 31 May 2026</v>
      </c>
      <c r="D9" s="4"/>
    </row>
    <row r="10" spans="1:13" ht="15.75" x14ac:dyDescent="0.25">
      <c r="B10" s="6"/>
    </row>
    <row r="11" spans="1:13" s="22" customFormat="1" ht="15" customHeight="1" x14ac:dyDescent="0.25">
      <c r="B11" s="24" t="s">
        <v>59</v>
      </c>
      <c r="C11" s="25"/>
      <c r="D11" s="26"/>
      <c r="E11" s="26"/>
      <c r="F11" s="26"/>
      <c r="G11" s="26"/>
      <c r="H11" s="26"/>
    </row>
    <row r="12" spans="1:13" s="22" customFormat="1" ht="32.25" customHeight="1" x14ac:dyDescent="0.25">
      <c r="B12" s="64" t="s">
        <v>60</v>
      </c>
      <c r="C12" s="64"/>
      <c r="D12" s="64"/>
      <c r="E12" s="64"/>
      <c r="F12" s="28"/>
      <c r="G12" s="28"/>
      <c r="H12" s="28"/>
      <c r="I12" s="28"/>
    </row>
    <row r="13" spans="1:13" s="22" customFormat="1" ht="15.75" x14ac:dyDescent="0.25">
      <c r="B13" s="6"/>
      <c r="C13" s="6"/>
      <c r="D13" s="6"/>
      <c r="E13" s="6"/>
      <c r="F13" s="28"/>
      <c r="G13" s="28"/>
      <c r="H13" s="28"/>
      <c r="I13" s="28"/>
      <c r="J13" s="60"/>
      <c r="K13" s="60"/>
      <c r="L13" s="60"/>
      <c r="M13" s="60"/>
    </row>
    <row r="14" spans="1:13" s="22" customFormat="1" x14ac:dyDescent="0.25">
      <c r="B14" s="65" t="s">
        <v>61</v>
      </c>
      <c r="C14" s="66"/>
      <c r="D14" s="36" t="s">
        <v>62</v>
      </c>
      <c r="E14" s="36" t="s">
        <v>63</v>
      </c>
      <c r="F14" s="28"/>
      <c r="G14" s="28"/>
      <c r="H14" s="28"/>
      <c r="I14" s="28"/>
      <c r="J14" s="32"/>
      <c r="K14" s="32"/>
      <c r="L14" s="32"/>
      <c r="M14" s="32"/>
    </row>
    <row r="15" spans="1:13" s="22" customFormat="1" ht="30" x14ac:dyDescent="0.25">
      <c r="B15" s="67" t="s">
        <v>64</v>
      </c>
      <c r="C15" s="68"/>
      <c r="D15" s="35" t="s">
        <v>65</v>
      </c>
      <c r="E15" s="35" t="s">
        <v>66</v>
      </c>
      <c r="F15" s="28"/>
      <c r="G15" s="28"/>
      <c r="H15" s="28"/>
      <c r="I15" s="28"/>
      <c r="J15" s="27"/>
      <c r="K15" s="27"/>
      <c r="L15" s="27"/>
      <c r="M15" s="27"/>
    </row>
    <row r="16" spans="1:13" s="22" customFormat="1" ht="30" x14ac:dyDescent="0.25">
      <c r="B16" s="69" t="s">
        <v>67</v>
      </c>
      <c r="C16" s="69"/>
      <c r="D16" s="35" t="s">
        <v>68</v>
      </c>
      <c r="E16" s="35" t="s">
        <v>66</v>
      </c>
      <c r="F16" s="28"/>
      <c r="G16" s="28"/>
      <c r="H16" s="28"/>
      <c r="I16" s="28"/>
      <c r="J16" s="28"/>
      <c r="K16" s="28"/>
      <c r="L16" s="29"/>
    </row>
    <row r="17" spans="2:13" s="22" customFormat="1" ht="75" x14ac:dyDescent="0.25">
      <c r="B17" s="69" t="s">
        <v>69</v>
      </c>
      <c r="C17" s="69"/>
      <c r="D17" s="35" t="s">
        <v>70</v>
      </c>
      <c r="E17" s="35" t="s">
        <v>71</v>
      </c>
      <c r="F17" s="33"/>
      <c r="G17" s="33"/>
      <c r="H17" s="33"/>
      <c r="I17" s="33"/>
      <c r="J17" s="33"/>
      <c r="K17" s="33"/>
      <c r="L17" s="33"/>
      <c r="M17" s="33"/>
    </row>
    <row r="18" spans="2:13" s="22" customFormat="1" ht="75" x14ac:dyDescent="0.25">
      <c r="B18" s="69" t="s">
        <v>72</v>
      </c>
      <c r="C18" s="69"/>
      <c r="D18" s="35" t="s">
        <v>73</v>
      </c>
      <c r="E18" s="35" t="s">
        <v>74</v>
      </c>
      <c r="F18" s="26"/>
      <c r="G18" s="26"/>
      <c r="H18" s="26"/>
    </row>
    <row r="19" spans="2:13" s="22" customFormat="1" ht="63.75" customHeight="1" x14ac:dyDescent="0.25">
      <c r="B19" s="69" t="s">
        <v>75</v>
      </c>
      <c r="C19" s="69"/>
      <c r="D19" s="35" t="s">
        <v>76</v>
      </c>
      <c r="E19" s="35" t="s">
        <v>77</v>
      </c>
      <c r="F19" s="26"/>
      <c r="G19" s="26"/>
      <c r="H19" s="26"/>
    </row>
    <row r="20" spans="2:13" s="22" customFormat="1" ht="78" customHeight="1" x14ac:dyDescent="0.25">
      <c r="B20" s="69" t="s">
        <v>78</v>
      </c>
      <c r="C20" s="69"/>
      <c r="D20" s="35" t="s">
        <v>79</v>
      </c>
      <c r="E20" s="35" t="s">
        <v>80</v>
      </c>
      <c r="F20" s="26"/>
      <c r="G20" s="26"/>
      <c r="H20" s="26"/>
    </row>
    <row r="21" spans="2:13" ht="210" x14ac:dyDescent="0.25">
      <c r="B21" s="70" t="s">
        <v>81</v>
      </c>
      <c r="C21" s="70"/>
      <c r="D21" s="35" t="s">
        <v>82</v>
      </c>
      <c r="E21" s="35" t="s">
        <v>71</v>
      </c>
    </row>
    <row r="22" spans="2:13" ht="60" x14ac:dyDescent="0.25">
      <c r="B22" s="69" t="s">
        <v>83</v>
      </c>
      <c r="C22" s="69"/>
      <c r="D22" s="35" t="s">
        <v>84</v>
      </c>
      <c r="E22" s="35" t="s">
        <v>85</v>
      </c>
    </row>
    <row r="23" spans="2:13" ht="75" x14ac:dyDescent="0.25">
      <c r="B23" s="69" t="s">
        <v>86</v>
      </c>
      <c r="C23" s="69"/>
      <c r="D23" s="35" t="s">
        <v>87</v>
      </c>
      <c r="E23" s="35" t="s">
        <v>88</v>
      </c>
    </row>
    <row r="24" spans="2:13" ht="90" x14ac:dyDescent="0.25">
      <c r="B24" s="69" t="s">
        <v>89</v>
      </c>
      <c r="C24" s="69"/>
      <c r="D24" s="35" t="s">
        <v>90</v>
      </c>
      <c r="E24" s="35" t="s">
        <v>91</v>
      </c>
    </row>
    <row r="25" spans="2:13" ht="45" x14ac:dyDescent="0.25">
      <c r="B25" s="69" t="s">
        <v>92</v>
      </c>
      <c r="C25" s="69"/>
      <c r="D25" s="35" t="s">
        <v>93</v>
      </c>
      <c r="E25" s="35" t="s">
        <v>94</v>
      </c>
    </row>
    <row r="26" spans="2:13" ht="15.75" x14ac:dyDescent="0.25">
      <c r="B26" s="34"/>
      <c r="C26" s="34"/>
      <c r="D26" s="34"/>
      <c r="E26" s="34"/>
    </row>
    <row r="27" spans="2:13" ht="18.75" x14ac:dyDescent="0.3">
      <c r="B27" s="7"/>
    </row>
    <row r="29" spans="2:13" ht="18.75" x14ac:dyDescent="0.25">
      <c r="B29" s="13" t="s">
        <v>9</v>
      </c>
      <c r="C29" s="13"/>
      <c r="D29" s="13"/>
      <c r="E29" s="13"/>
      <c r="F29" s="13"/>
      <c r="G29" s="13"/>
      <c r="H29" s="13"/>
    </row>
    <row r="30" spans="2:13" ht="33" customHeight="1" x14ac:dyDescent="0.25">
      <c r="B30" s="61" t="s">
        <v>38</v>
      </c>
      <c r="C30" s="61"/>
      <c r="D30" s="61"/>
      <c r="E30" s="61"/>
      <c r="F30" s="61"/>
      <c r="G30" s="61"/>
      <c r="H30" s="61"/>
      <c r="I30" s="61"/>
      <c r="J30" s="61"/>
      <c r="K30" s="61"/>
      <c r="L30" s="61"/>
    </row>
    <row r="31" spans="2:13" x14ac:dyDescent="0.25">
      <c r="B31" s="14" t="s">
        <v>11</v>
      </c>
      <c r="C31" s="15"/>
      <c r="D31" s="15"/>
      <c r="E31" s="15"/>
      <c r="F31" s="15"/>
      <c r="G31" s="15"/>
      <c r="H31" s="15"/>
    </row>
    <row r="32" spans="2:13" x14ac:dyDescent="0.25">
      <c r="B32" s="14"/>
      <c r="C32" s="15"/>
      <c r="D32" s="15"/>
      <c r="E32" s="15"/>
      <c r="F32" s="15"/>
      <c r="G32" s="15"/>
      <c r="H32" s="15"/>
    </row>
    <row r="33" spans="2:8" x14ac:dyDescent="0.25">
      <c r="B33" s="16" t="s">
        <v>12</v>
      </c>
      <c r="C33" s="15"/>
      <c r="D33" s="15"/>
      <c r="E33" s="15"/>
      <c r="F33" s="15"/>
      <c r="G33" s="15"/>
      <c r="H33" s="15"/>
    </row>
    <row r="34" spans="2:8" x14ac:dyDescent="0.25">
      <c r="B34" s="2" t="s">
        <v>13</v>
      </c>
      <c r="C34" s="17"/>
      <c r="E34" s="17"/>
      <c r="F34" s="17"/>
      <c r="G34" s="17"/>
    </row>
    <row r="35" spans="2:8" x14ac:dyDescent="0.25">
      <c r="B35" s="18" t="s">
        <v>58</v>
      </c>
      <c r="C35" s="17"/>
      <c r="D35" s="18"/>
      <c r="E35" s="17"/>
      <c r="F35" s="17"/>
      <c r="G35" s="17"/>
    </row>
    <row r="37" spans="2:8" x14ac:dyDescent="0.25">
      <c r="B37" s="18" t="s">
        <v>15</v>
      </c>
    </row>
  </sheetData>
  <mergeCells count="15">
    <mergeCell ref="B30:L30"/>
    <mergeCell ref="J13:M13"/>
    <mergeCell ref="B18:C18"/>
    <mergeCell ref="B19:C19"/>
    <mergeCell ref="B20:C20"/>
    <mergeCell ref="B21:C21"/>
    <mergeCell ref="B22:C22"/>
    <mergeCell ref="B23:C23"/>
    <mergeCell ref="B24:C24"/>
    <mergeCell ref="B25:C25"/>
    <mergeCell ref="B12:E12"/>
    <mergeCell ref="B14:C14"/>
    <mergeCell ref="B15:C15"/>
    <mergeCell ref="B16:C16"/>
    <mergeCell ref="B17:C17"/>
  </mergeCells>
  <hyperlinks>
    <hyperlink ref="C34:G34" r:id="rId1" display="For further information, please contact data@dss.gov.au" xr:uid="{B1F2652F-D41F-400A-8C4D-70E2C3DC65D3}"/>
    <hyperlink ref="B31" r:id="rId2" xr:uid="{CCD8FD64-4BBF-4132-94E7-45B068F925F8}"/>
    <hyperlink ref="B37" r:id="rId3" xr:uid="{AFF22264-1A9E-4D4E-A894-C1872BE54F56}"/>
  </hyperlinks>
  <pageMargins left="0.7" right="0.7" top="0.75" bottom="0.7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0ED32-91FF-484F-8314-1FAF82B7C17C}">
  <dimension ref="B1:R81"/>
  <sheetViews>
    <sheetView showGridLines="0" zoomScaleNormal="100" workbookViewId="0"/>
  </sheetViews>
  <sheetFormatPr defaultColWidth="9.140625" defaultRowHeight="15" x14ac:dyDescent="0.25"/>
  <cols>
    <col min="1" max="1" width="3.42578125" style="22" customWidth="1"/>
    <col min="2" max="2" width="37.140625" style="22" customWidth="1"/>
    <col min="3" max="3" width="14.42578125" style="22" bestFit="1" customWidth="1"/>
    <col min="4" max="4" width="8" style="22" bestFit="1" customWidth="1"/>
    <col min="5" max="5" width="6" style="22" bestFit="1" customWidth="1"/>
    <col min="6" max="6" width="13.28515625" style="22" bestFit="1" customWidth="1"/>
    <col min="7" max="7" width="11.28515625" style="22" customWidth="1"/>
    <col min="8" max="8" width="21.140625" style="22" bestFit="1" customWidth="1"/>
    <col min="9" max="9" width="20.5703125" style="22" bestFit="1" customWidth="1"/>
    <col min="10" max="10" width="18.85546875" style="22" bestFit="1" customWidth="1"/>
    <col min="11" max="11" width="15.42578125" style="22" bestFit="1" customWidth="1"/>
    <col min="12" max="12" width="14.5703125" style="22" customWidth="1"/>
    <col min="13" max="13" width="13.7109375" style="22" bestFit="1" customWidth="1"/>
    <col min="14" max="14" width="18.5703125" style="22" bestFit="1" customWidth="1"/>
    <col min="15" max="15" width="25.5703125" style="22" bestFit="1" customWidth="1"/>
    <col min="16" max="16" width="27.28515625" style="22" bestFit="1" customWidth="1"/>
    <col min="17" max="17" width="29" style="22" bestFit="1" customWidth="1"/>
    <col min="18" max="18" width="34.7109375" style="22" bestFit="1" customWidth="1"/>
    <col min="19" max="16384" width="9.140625" style="22"/>
  </cols>
  <sheetData>
    <row r="1" spans="2:18" ht="15" customHeight="1" x14ac:dyDescent="0.25"/>
    <row r="2" spans="2:18" ht="15" customHeight="1" x14ac:dyDescent="0.25"/>
    <row r="3" spans="2:18" ht="15" customHeight="1" x14ac:dyDescent="0.25"/>
    <row r="4" spans="2:18" ht="15" customHeight="1" x14ac:dyDescent="0.25"/>
    <row r="6" spans="2:18" s="2" customFormat="1" ht="15" customHeight="1" x14ac:dyDescent="0.25"/>
    <row r="7" spans="2:18" s="2" customFormat="1" ht="15" customHeight="1" x14ac:dyDescent="0.25"/>
    <row r="8" spans="2:18" ht="24" customHeight="1" x14ac:dyDescent="0.25">
      <c r="B8" s="47" t="s">
        <v>95</v>
      </c>
    </row>
    <row r="9" spans="2:18" ht="15.75" customHeight="1" x14ac:dyDescent="0.25">
      <c r="B9" s="5" t="str">
        <f ca="1">"Data as at "&amp;TEXT('Data descriptors'!D44,"DD MMMM YYYY")</f>
        <v>Data as at 31 May 2026</v>
      </c>
    </row>
    <row r="11" spans="2:18" ht="15.75" x14ac:dyDescent="0.25">
      <c r="B11" s="48" t="str">
        <f>"Table 1. Parent Pathways Caseload by Participant Employment Region"</f>
        <v>Table 1. Parent Pathways Caseload by Participant Employment Region</v>
      </c>
    </row>
    <row r="12" spans="2:18" x14ac:dyDescent="0.25">
      <c r="B12" s="46" t="s">
        <v>96</v>
      </c>
    </row>
    <row r="13" spans="2:18" x14ac:dyDescent="0.25">
      <c r="B13" s="51" t="s">
        <v>97</v>
      </c>
      <c r="C13" s="51" t="s">
        <v>98</v>
      </c>
      <c r="D13" s="51" t="s">
        <v>99</v>
      </c>
      <c r="E13" s="51" t="s">
        <v>100</v>
      </c>
      <c r="F13" s="51" t="s">
        <v>101</v>
      </c>
      <c r="G13" s="51" t="s">
        <v>102</v>
      </c>
      <c r="H13" s="51" t="s">
        <v>103</v>
      </c>
      <c r="I13" s="51" t="s">
        <v>104</v>
      </c>
      <c r="J13" s="51" t="s">
        <v>105</v>
      </c>
      <c r="K13" s="51" t="s">
        <v>106</v>
      </c>
      <c r="L13" s="51" t="s">
        <v>107</v>
      </c>
      <c r="M13" s="51" t="s">
        <v>108</v>
      </c>
      <c r="N13" s="51" t="s">
        <v>109</v>
      </c>
      <c r="O13" s="51" t="s">
        <v>110</v>
      </c>
      <c r="P13" s="51" t="s">
        <v>111</v>
      </c>
      <c r="Q13" s="51" t="s">
        <v>112</v>
      </c>
      <c r="R13" s="51" t="s">
        <v>113</v>
      </c>
    </row>
    <row r="14" spans="2:18" x14ac:dyDescent="0.25">
      <c r="B14" s="52" t="s">
        <v>114</v>
      </c>
      <c r="C14" s="53">
        <v>1235</v>
      </c>
      <c r="D14" s="53">
        <v>1205</v>
      </c>
      <c r="E14" s="53">
        <v>35</v>
      </c>
      <c r="F14" s="53">
        <v>800</v>
      </c>
      <c r="G14" s="53">
        <v>180</v>
      </c>
      <c r="H14" s="53">
        <v>325</v>
      </c>
      <c r="I14" s="53">
        <v>400</v>
      </c>
      <c r="J14" s="53">
        <v>205</v>
      </c>
      <c r="K14" s="53">
        <v>625</v>
      </c>
      <c r="L14" s="53">
        <v>370</v>
      </c>
      <c r="M14" s="53">
        <v>35</v>
      </c>
      <c r="N14" s="53">
        <v>1025</v>
      </c>
      <c r="O14" s="53">
        <v>210</v>
      </c>
      <c r="P14" s="53">
        <v>375</v>
      </c>
      <c r="Q14" s="53">
        <v>205</v>
      </c>
      <c r="R14" s="53">
        <v>585</v>
      </c>
    </row>
    <row r="15" spans="2:18" x14ac:dyDescent="0.25">
      <c r="B15" s="52" t="s">
        <v>115</v>
      </c>
      <c r="C15" s="53">
        <v>455</v>
      </c>
      <c r="D15" s="53">
        <v>445</v>
      </c>
      <c r="E15" s="53">
        <v>10</v>
      </c>
      <c r="F15" s="53">
        <v>330</v>
      </c>
      <c r="G15" s="53">
        <v>70</v>
      </c>
      <c r="H15" s="53">
        <v>165</v>
      </c>
      <c r="I15" s="53">
        <v>55</v>
      </c>
      <c r="J15" s="53">
        <v>80</v>
      </c>
      <c r="K15" s="53">
        <v>215</v>
      </c>
      <c r="L15" s="53">
        <v>145</v>
      </c>
      <c r="M15" s="53">
        <v>15</v>
      </c>
      <c r="N15" s="53">
        <v>395</v>
      </c>
      <c r="O15" s="53">
        <v>60</v>
      </c>
      <c r="P15" s="53">
        <v>120</v>
      </c>
      <c r="Q15" s="53">
        <v>50</v>
      </c>
      <c r="R15" s="53">
        <v>270</v>
      </c>
    </row>
    <row r="16" spans="2:18" x14ac:dyDescent="0.25">
      <c r="B16" s="52" t="s">
        <v>116</v>
      </c>
      <c r="C16" s="53">
        <v>365</v>
      </c>
      <c r="D16" s="53">
        <v>350</v>
      </c>
      <c r="E16" s="53">
        <v>15</v>
      </c>
      <c r="F16" s="53">
        <v>280</v>
      </c>
      <c r="G16" s="53">
        <v>45</v>
      </c>
      <c r="H16" s="53">
        <v>175</v>
      </c>
      <c r="I16" s="53">
        <v>15</v>
      </c>
      <c r="J16" s="53">
        <v>60</v>
      </c>
      <c r="K16" s="53">
        <v>200</v>
      </c>
      <c r="L16" s="53">
        <v>95</v>
      </c>
      <c r="M16" s="53">
        <v>10</v>
      </c>
      <c r="N16" s="53">
        <v>310</v>
      </c>
      <c r="O16" s="53">
        <v>55</v>
      </c>
      <c r="P16" s="53">
        <v>115</v>
      </c>
      <c r="Q16" s="53">
        <v>45</v>
      </c>
      <c r="R16" s="53">
        <v>195</v>
      </c>
    </row>
    <row r="17" spans="2:18" x14ac:dyDescent="0.25">
      <c r="B17" s="52" t="s">
        <v>117</v>
      </c>
      <c r="C17" s="53">
        <v>400</v>
      </c>
      <c r="D17" s="53">
        <v>395</v>
      </c>
      <c r="E17" s="53">
        <v>10</v>
      </c>
      <c r="F17" s="53">
        <v>280</v>
      </c>
      <c r="G17" s="53">
        <v>30</v>
      </c>
      <c r="H17" s="53">
        <v>135</v>
      </c>
      <c r="I17" s="53">
        <v>100</v>
      </c>
      <c r="J17" s="53">
        <v>70</v>
      </c>
      <c r="K17" s="53">
        <v>205</v>
      </c>
      <c r="L17" s="53">
        <v>115</v>
      </c>
      <c r="M17" s="53">
        <v>20</v>
      </c>
      <c r="N17" s="53">
        <v>325</v>
      </c>
      <c r="O17" s="53">
        <v>75</v>
      </c>
      <c r="P17" s="53">
        <v>140</v>
      </c>
      <c r="Q17" s="53">
        <v>45</v>
      </c>
      <c r="R17" s="53">
        <v>205</v>
      </c>
    </row>
    <row r="18" spans="2:18" x14ac:dyDescent="0.25">
      <c r="B18" s="52" t="s">
        <v>118</v>
      </c>
      <c r="C18" s="53">
        <v>175</v>
      </c>
      <c r="D18" s="53">
        <v>170</v>
      </c>
      <c r="E18" s="53">
        <v>5</v>
      </c>
      <c r="F18" s="53">
        <v>130</v>
      </c>
      <c r="G18" s="53">
        <v>15</v>
      </c>
      <c r="H18" s="53">
        <v>100</v>
      </c>
      <c r="I18" s="53">
        <v>15</v>
      </c>
      <c r="J18" s="53">
        <v>15</v>
      </c>
      <c r="K18" s="53">
        <v>100</v>
      </c>
      <c r="L18" s="53">
        <v>55</v>
      </c>
      <c r="M18" s="53">
        <v>5</v>
      </c>
      <c r="N18" s="53">
        <v>150</v>
      </c>
      <c r="O18" s="53">
        <v>30</v>
      </c>
      <c r="P18" s="53">
        <v>45</v>
      </c>
      <c r="Q18" s="53">
        <v>15</v>
      </c>
      <c r="R18" s="53">
        <v>110</v>
      </c>
    </row>
    <row r="19" spans="2:18" x14ac:dyDescent="0.25">
      <c r="B19" s="52" t="s">
        <v>119</v>
      </c>
      <c r="C19" s="53">
        <v>1510</v>
      </c>
      <c r="D19" s="53">
        <v>1465</v>
      </c>
      <c r="E19" s="53">
        <v>40</v>
      </c>
      <c r="F19" s="53">
        <v>990</v>
      </c>
      <c r="G19" s="53">
        <v>245</v>
      </c>
      <c r="H19" s="53">
        <v>355</v>
      </c>
      <c r="I19" s="53">
        <v>465</v>
      </c>
      <c r="J19" s="53">
        <v>240</v>
      </c>
      <c r="K19" s="53">
        <v>775</v>
      </c>
      <c r="L19" s="53">
        <v>445</v>
      </c>
      <c r="M19" s="53">
        <v>45</v>
      </c>
      <c r="N19" s="53">
        <v>1140</v>
      </c>
      <c r="O19" s="53">
        <v>370</v>
      </c>
      <c r="P19" s="53">
        <v>315</v>
      </c>
      <c r="Q19" s="53">
        <v>350</v>
      </c>
      <c r="R19" s="53">
        <v>770</v>
      </c>
    </row>
    <row r="20" spans="2:18" x14ac:dyDescent="0.25">
      <c r="B20" s="52" t="s">
        <v>120</v>
      </c>
      <c r="C20" s="53">
        <v>55</v>
      </c>
      <c r="D20" s="53">
        <v>55</v>
      </c>
      <c r="E20" s="53">
        <v>5</v>
      </c>
      <c r="F20" s="53">
        <v>45</v>
      </c>
      <c r="G20" s="53">
        <v>55</v>
      </c>
      <c r="H20" s="53">
        <v>10</v>
      </c>
      <c r="I20" s="53">
        <v>0</v>
      </c>
      <c r="J20" s="53">
        <v>10</v>
      </c>
      <c r="K20" s="53">
        <v>25</v>
      </c>
      <c r="L20" s="53">
        <v>15</v>
      </c>
      <c r="M20" s="53">
        <v>5</v>
      </c>
      <c r="N20" s="53">
        <v>45</v>
      </c>
      <c r="O20" s="53">
        <v>10</v>
      </c>
      <c r="P20" s="53">
        <v>20</v>
      </c>
      <c r="Q20" s="53">
        <v>5</v>
      </c>
      <c r="R20" s="53">
        <v>30</v>
      </c>
    </row>
    <row r="21" spans="2:18" x14ac:dyDescent="0.25">
      <c r="B21" s="52" t="s">
        <v>121</v>
      </c>
      <c r="C21" s="53">
        <v>755</v>
      </c>
      <c r="D21" s="53">
        <v>730</v>
      </c>
      <c r="E21" s="53">
        <v>25</v>
      </c>
      <c r="F21" s="53">
        <v>645</v>
      </c>
      <c r="G21" s="53">
        <v>435</v>
      </c>
      <c r="H21" s="53">
        <v>120</v>
      </c>
      <c r="I21" s="53">
        <v>45</v>
      </c>
      <c r="J21" s="53">
        <v>145</v>
      </c>
      <c r="K21" s="53">
        <v>370</v>
      </c>
      <c r="L21" s="53">
        <v>215</v>
      </c>
      <c r="M21" s="53">
        <v>30</v>
      </c>
      <c r="N21" s="53">
        <v>705</v>
      </c>
      <c r="O21" s="53">
        <v>50</v>
      </c>
      <c r="P21" s="53">
        <v>210</v>
      </c>
      <c r="Q21" s="53">
        <v>90</v>
      </c>
      <c r="R21" s="53">
        <v>440</v>
      </c>
    </row>
    <row r="22" spans="2:18" x14ac:dyDescent="0.25">
      <c r="B22" s="52" t="s">
        <v>122</v>
      </c>
      <c r="C22" s="53">
        <v>340</v>
      </c>
      <c r="D22" s="53">
        <v>330</v>
      </c>
      <c r="E22" s="53">
        <v>10</v>
      </c>
      <c r="F22" s="53">
        <v>250</v>
      </c>
      <c r="G22" s="53">
        <v>65</v>
      </c>
      <c r="H22" s="53">
        <v>135</v>
      </c>
      <c r="I22" s="53">
        <v>70</v>
      </c>
      <c r="J22" s="53">
        <v>65</v>
      </c>
      <c r="K22" s="53">
        <v>165</v>
      </c>
      <c r="L22" s="53">
        <v>100</v>
      </c>
      <c r="M22" s="53">
        <v>10</v>
      </c>
      <c r="N22" s="53">
        <v>300</v>
      </c>
      <c r="O22" s="53">
        <v>40</v>
      </c>
      <c r="P22" s="53">
        <v>95</v>
      </c>
      <c r="Q22" s="53">
        <v>50</v>
      </c>
      <c r="R22" s="53">
        <v>165</v>
      </c>
    </row>
    <row r="23" spans="2:18" x14ac:dyDescent="0.25">
      <c r="B23" s="52" t="s">
        <v>123</v>
      </c>
      <c r="C23" s="53">
        <v>265</v>
      </c>
      <c r="D23" s="53">
        <v>255</v>
      </c>
      <c r="E23" s="53">
        <v>10</v>
      </c>
      <c r="F23" s="53">
        <v>215</v>
      </c>
      <c r="G23" s="53">
        <v>80</v>
      </c>
      <c r="H23" s="53">
        <v>95</v>
      </c>
      <c r="I23" s="53">
        <v>10</v>
      </c>
      <c r="J23" s="53">
        <v>60</v>
      </c>
      <c r="K23" s="53">
        <v>130</v>
      </c>
      <c r="L23" s="53">
        <v>60</v>
      </c>
      <c r="M23" s="53">
        <v>10</v>
      </c>
      <c r="N23" s="53">
        <v>235</v>
      </c>
      <c r="O23" s="53">
        <v>30</v>
      </c>
      <c r="P23" s="53">
        <v>90</v>
      </c>
      <c r="Q23" s="53">
        <v>30</v>
      </c>
      <c r="R23" s="53">
        <v>125</v>
      </c>
    </row>
    <row r="24" spans="2:18" x14ac:dyDescent="0.25">
      <c r="B24" s="52" t="s">
        <v>124</v>
      </c>
      <c r="C24" s="53">
        <v>565</v>
      </c>
      <c r="D24" s="53">
        <v>555</v>
      </c>
      <c r="E24" s="53">
        <v>10</v>
      </c>
      <c r="F24" s="53">
        <v>350</v>
      </c>
      <c r="G24" s="53">
        <v>130</v>
      </c>
      <c r="H24" s="53">
        <v>195</v>
      </c>
      <c r="I24" s="53">
        <v>140</v>
      </c>
      <c r="J24" s="53">
        <v>120</v>
      </c>
      <c r="K24" s="53">
        <v>305</v>
      </c>
      <c r="L24" s="53">
        <v>125</v>
      </c>
      <c r="M24" s="53">
        <v>15</v>
      </c>
      <c r="N24" s="53">
        <v>460</v>
      </c>
      <c r="O24" s="53">
        <v>110</v>
      </c>
      <c r="P24" s="53">
        <v>225</v>
      </c>
      <c r="Q24" s="53">
        <v>40</v>
      </c>
      <c r="R24" s="53">
        <v>270</v>
      </c>
    </row>
    <row r="25" spans="2:18" x14ac:dyDescent="0.25">
      <c r="B25" s="52" t="s">
        <v>125</v>
      </c>
      <c r="C25" s="53">
        <v>320</v>
      </c>
      <c r="D25" s="53">
        <v>310</v>
      </c>
      <c r="E25" s="53">
        <v>10</v>
      </c>
      <c r="F25" s="53">
        <v>205</v>
      </c>
      <c r="G25" s="53">
        <v>160</v>
      </c>
      <c r="H25" s="53">
        <v>35</v>
      </c>
      <c r="I25" s="53">
        <v>90</v>
      </c>
      <c r="J25" s="53">
        <v>55</v>
      </c>
      <c r="K25" s="53">
        <v>165</v>
      </c>
      <c r="L25" s="53">
        <v>90</v>
      </c>
      <c r="M25" s="53">
        <v>10</v>
      </c>
      <c r="N25" s="53">
        <v>230</v>
      </c>
      <c r="O25" s="53">
        <v>90</v>
      </c>
      <c r="P25" s="53">
        <v>145</v>
      </c>
      <c r="Q25" s="53">
        <v>65</v>
      </c>
      <c r="R25" s="53">
        <v>100</v>
      </c>
    </row>
    <row r="26" spans="2:18" x14ac:dyDescent="0.25">
      <c r="B26" s="52" t="s">
        <v>126</v>
      </c>
      <c r="C26" s="53">
        <v>15</v>
      </c>
      <c r="D26" s="53">
        <v>15</v>
      </c>
      <c r="E26" s="53">
        <v>5</v>
      </c>
      <c r="F26" s="53">
        <v>15</v>
      </c>
      <c r="G26" s="53">
        <v>5</v>
      </c>
      <c r="H26" s="53">
        <v>5</v>
      </c>
      <c r="I26" s="53">
        <v>0</v>
      </c>
      <c r="J26" s="53">
        <v>5</v>
      </c>
      <c r="K26" s="53">
        <v>10</v>
      </c>
      <c r="L26" s="53">
        <v>5</v>
      </c>
      <c r="M26" s="53">
        <v>0</v>
      </c>
      <c r="N26" s="53">
        <v>15</v>
      </c>
      <c r="O26" s="53">
        <v>5</v>
      </c>
      <c r="P26" s="53">
        <v>10</v>
      </c>
      <c r="Q26" s="53">
        <v>0</v>
      </c>
      <c r="R26" s="53">
        <v>5</v>
      </c>
    </row>
    <row r="27" spans="2:18" x14ac:dyDescent="0.25">
      <c r="B27" s="52" t="s">
        <v>127</v>
      </c>
      <c r="C27" s="53">
        <v>135</v>
      </c>
      <c r="D27" s="53">
        <v>130</v>
      </c>
      <c r="E27" s="53">
        <v>5</v>
      </c>
      <c r="F27" s="53">
        <v>120</v>
      </c>
      <c r="G27" s="53">
        <v>90</v>
      </c>
      <c r="H27" s="53">
        <v>50</v>
      </c>
      <c r="I27" s="53">
        <v>5</v>
      </c>
      <c r="J27" s="53">
        <v>25</v>
      </c>
      <c r="K27" s="53">
        <v>75</v>
      </c>
      <c r="L27" s="53">
        <v>30</v>
      </c>
      <c r="M27" s="53">
        <v>5</v>
      </c>
      <c r="N27" s="53">
        <v>115</v>
      </c>
      <c r="O27" s="53">
        <v>25</v>
      </c>
      <c r="P27" s="53">
        <v>65</v>
      </c>
      <c r="Q27" s="53">
        <v>10</v>
      </c>
      <c r="R27" s="53">
        <v>60</v>
      </c>
    </row>
    <row r="28" spans="2:18" x14ac:dyDescent="0.25">
      <c r="B28" s="52" t="s">
        <v>128</v>
      </c>
      <c r="C28" s="53">
        <v>470</v>
      </c>
      <c r="D28" s="53">
        <v>450</v>
      </c>
      <c r="E28" s="53">
        <v>20</v>
      </c>
      <c r="F28" s="53">
        <v>395</v>
      </c>
      <c r="G28" s="53">
        <v>185</v>
      </c>
      <c r="H28" s="53">
        <v>140</v>
      </c>
      <c r="I28" s="53">
        <v>10</v>
      </c>
      <c r="J28" s="53">
        <v>100</v>
      </c>
      <c r="K28" s="53">
        <v>255</v>
      </c>
      <c r="L28" s="53">
        <v>100</v>
      </c>
      <c r="M28" s="53">
        <v>10</v>
      </c>
      <c r="N28" s="53">
        <v>440</v>
      </c>
      <c r="O28" s="53">
        <v>30</v>
      </c>
      <c r="P28" s="53">
        <v>170</v>
      </c>
      <c r="Q28" s="53">
        <v>60</v>
      </c>
      <c r="R28" s="53">
        <v>220</v>
      </c>
    </row>
    <row r="29" spans="2:18" x14ac:dyDescent="0.25">
      <c r="B29" s="52" t="s">
        <v>129</v>
      </c>
      <c r="C29" s="53">
        <v>85</v>
      </c>
      <c r="D29" s="53">
        <v>80</v>
      </c>
      <c r="E29" s="53">
        <v>5</v>
      </c>
      <c r="F29" s="53">
        <v>70</v>
      </c>
      <c r="G29" s="53">
        <v>50</v>
      </c>
      <c r="H29" s="53">
        <v>20</v>
      </c>
      <c r="I29" s="53">
        <v>5</v>
      </c>
      <c r="J29" s="53">
        <v>20</v>
      </c>
      <c r="K29" s="53">
        <v>40</v>
      </c>
      <c r="L29" s="53">
        <v>25</v>
      </c>
      <c r="M29" s="53">
        <v>5</v>
      </c>
      <c r="N29" s="53">
        <v>75</v>
      </c>
      <c r="O29" s="53">
        <v>10</v>
      </c>
      <c r="P29" s="53">
        <v>40</v>
      </c>
      <c r="Q29" s="53">
        <v>5</v>
      </c>
      <c r="R29" s="53">
        <v>35</v>
      </c>
    </row>
    <row r="30" spans="2:18" x14ac:dyDescent="0.25">
      <c r="B30" s="52" t="s">
        <v>130</v>
      </c>
      <c r="C30" s="53">
        <v>455</v>
      </c>
      <c r="D30" s="53">
        <v>445</v>
      </c>
      <c r="E30" s="53">
        <v>15</v>
      </c>
      <c r="F30" s="53">
        <v>350</v>
      </c>
      <c r="G30" s="53">
        <v>45</v>
      </c>
      <c r="H30" s="53">
        <v>180</v>
      </c>
      <c r="I30" s="53">
        <v>15</v>
      </c>
      <c r="J30" s="53">
        <v>75</v>
      </c>
      <c r="K30" s="53">
        <v>250</v>
      </c>
      <c r="L30" s="53">
        <v>120</v>
      </c>
      <c r="M30" s="53">
        <v>10</v>
      </c>
      <c r="N30" s="53">
        <v>410</v>
      </c>
      <c r="O30" s="53">
        <v>45</v>
      </c>
      <c r="P30" s="53">
        <v>135</v>
      </c>
      <c r="Q30" s="53">
        <v>40</v>
      </c>
      <c r="R30" s="53">
        <v>255</v>
      </c>
    </row>
    <row r="31" spans="2:18" x14ac:dyDescent="0.25">
      <c r="B31" s="52" t="s">
        <v>131</v>
      </c>
      <c r="C31" s="53">
        <v>400</v>
      </c>
      <c r="D31" s="53">
        <v>390</v>
      </c>
      <c r="E31" s="53">
        <v>5</v>
      </c>
      <c r="F31" s="53">
        <v>320</v>
      </c>
      <c r="G31" s="53">
        <v>50</v>
      </c>
      <c r="H31" s="53">
        <v>140</v>
      </c>
      <c r="I31" s="53">
        <v>65</v>
      </c>
      <c r="J31" s="53">
        <v>50</v>
      </c>
      <c r="K31" s="53">
        <v>180</v>
      </c>
      <c r="L31" s="53">
        <v>150</v>
      </c>
      <c r="M31" s="53">
        <v>25</v>
      </c>
      <c r="N31" s="53">
        <v>360</v>
      </c>
      <c r="O31" s="53">
        <v>40</v>
      </c>
      <c r="P31" s="53">
        <v>55</v>
      </c>
      <c r="Q31" s="53">
        <v>40</v>
      </c>
      <c r="R31" s="53">
        <v>280</v>
      </c>
    </row>
    <row r="32" spans="2:18" x14ac:dyDescent="0.25">
      <c r="B32" s="52" t="s">
        <v>132</v>
      </c>
      <c r="C32" s="53">
        <v>445</v>
      </c>
      <c r="D32" s="53">
        <v>435</v>
      </c>
      <c r="E32" s="53">
        <v>15</v>
      </c>
      <c r="F32" s="53">
        <v>360</v>
      </c>
      <c r="G32" s="53">
        <v>80</v>
      </c>
      <c r="H32" s="53">
        <v>230</v>
      </c>
      <c r="I32" s="53">
        <v>30</v>
      </c>
      <c r="J32" s="53">
        <v>100</v>
      </c>
      <c r="K32" s="53">
        <v>230</v>
      </c>
      <c r="L32" s="53">
        <v>110</v>
      </c>
      <c r="M32" s="53">
        <v>5</v>
      </c>
      <c r="N32" s="53">
        <v>400</v>
      </c>
      <c r="O32" s="53">
        <v>50</v>
      </c>
      <c r="P32" s="53">
        <v>150</v>
      </c>
      <c r="Q32" s="53">
        <v>50</v>
      </c>
      <c r="R32" s="53">
        <v>235</v>
      </c>
    </row>
    <row r="33" spans="2:18" x14ac:dyDescent="0.25">
      <c r="B33" s="52" t="s">
        <v>133</v>
      </c>
      <c r="C33" s="53">
        <v>175</v>
      </c>
      <c r="D33" s="53">
        <v>170</v>
      </c>
      <c r="E33" s="53">
        <v>5</v>
      </c>
      <c r="F33" s="53">
        <v>145</v>
      </c>
      <c r="G33" s="53">
        <v>50</v>
      </c>
      <c r="H33" s="53">
        <v>60</v>
      </c>
      <c r="I33" s="53">
        <v>5</v>
      </c>
      <c r="J33" s="53">
        <v>45</v>
      </c>
      <c r="K33" s="53">
        <v>90</v>
      </c>
      <c r="L33" s="53">
        <v>35</v>
      </c>
      <c r="M33" s="53">
        <v>5</v>
      </c>
      <c r="N33" s="53">
        <v>160</v>
      </c>
      <c r="O33" s="53">
        <v>15</v>
      </c>
      <c r="P33" s="53">
        <v>65</v>
      </c>
      <c r="Q33" s="53">
        <v>20</v>
      </c>
      <c r="R33" s="53">
        <v>80</v>
      </c>
    </row>
    <row r="34" spans="2:18" x14ac:dyDescent="0.25">
      <c r="B34" s="52" t="s">
        <v>134</v>
      </c>
      <c r="C34" s="53">
        <v>440</v>
      </c>
      <c r="D34" s="53">
        <v>435</v>
      </c>
      <c r="E34" s="53">
        <v>5</v>
      </c>
      <c r="F34" s="53">
        <v>340</v>
      </c>
      <c r="G34" s="53">
        <v>120</v>
      </c>
      <c r="H34" s="53">
        <v>120</v>
      </c>
      <c r="I34" s="53">
        <v>25</v>
      </c>
      <c r="J34" s="53">
        <v>95</v>
      </c>
      <c r="K34" s="53">
        <v>240</v>
      </c>
      <c r="L34" s="53">
        <v>100</v>
      </c>
      <c r="M34" s="53">
        <v>10</v>
      </c>
      <c r="N34" s="53">
        <v>395</v>
      </c>
      <c r="O34" s="53">
        <v>45</v>
      </c>
      <c r="P34" s="53">
        <v>140</v>
      </c>
      <c r="Q34" s="53">
        <v>45</v>
      </c>
      <c r="R34" s="53">
        <v>235</v>
      </c>
    </row>
    <row r="35" spans="2:18" x14ac:dyDescent="0.25">
      <c r="B35" s="52" t="s">
        <v>135</v>
      </c>
      <c r="C35" s="53">
        <v>650</v>
      </c>
      <c r="D35" s="53">
        <v>630</v>
      </c>
      <c r="E35" s="53">
        <v>20</v>
      </c>
      <c r="F35" s="53">
        <v>540</v>
      </c>
      <c r="G35" s="53">
        <v>195</v>
      </c>
      <c r="H35" s="53">
        <v>270</v>
      </c>
      <c r="I35" s="53">
        <v>25</v>
      </c>
      <c r="J35" s="53">
        <v>170</v>
      </c>
      <c r="K35" s="53">
        <v>310</v>
      </c>
      <c r="L35" s="53">
        <v>155</v>
      </c>
      <c r="M35" s="53">
        <v>15</v>
      </c>
      <c r="N35" s="53">
        <v>585</v>
      </c>
      <c r="O35" s="53">
        <v>65</v>
      </c>
      <c r="P35" s="53">
        <v>205</v>
      </c>
      <c r="Q35" s="53">
        <v>50</v>
      </c>
      <c r="R35" s="53">
        <v>345</v>
      </c>
    </row>
    <row r="36" spans="2:18" x14ac:dyDescent="0.25">
      <c r="B36" s="52" t="s">
        <v>136</v>
      </c>
      <c r="C36" s="53">
        <v>415</v>
      </c>
      <c r="D36" s="53">
        <v>400</v>
      </c>
      <c r="E36" s="53">
        <v>15</v>
      </c>
      <c r="F36" s="53">
        <v>340</v>
      </c>
      <c r="G36" s="53">
        <v>90</v>
      </c>
      <c r="H36" s="53">
        <v>170</v>
      </c>
      <c r="I36" s="53">
        <v>35</v>
      </c>
      <c r="J36" s="53">
        <v>70</v>
      </c>
      <c r="K36" s="53">
        <v>230</v>
      </c>
      <c r="L36" s="53">
        <v>105</v>
      </c>
      <c r="M36" s="53">
        <v>15</v>
      </c>
      <c r="N36" s="53">
        <v>380</v>
      </c>
      <c r="O36" s="53">
        <v>35</v>
      </c>
      <c r="P36" s="53">
        <v>125</v>
      </c>
      <c r="Q36" s="53">
        <v>30</v>
      </c>
      <c r="R36" s="53">
        <v>230</v>
      </c>
    </row>
    <row r="37" spans="2:18" x14ac:dyDescent="0.25">
      <c r="B37" s="52" t="s">
        <v>137</v>
      </c>
      <c r="C37" s="53">
        <v>485</v>
      </c>
      <c r="D37" s="53">
        <v>465</v>
      </c>
      <c r="E37" s="53">
        <v>20</v>
      </c>
      <c r="F37" s="53">
        <v>345</v>
      </c>
      <c r="G37" s="53">
        <v>15</v>
      </c>
      <c r="H37" s="53">
        <v>65</v>
      </c>
      <c r="I37" s="53">
        <v>335</v>
      </c>
      <c r="J37" s="53">
        <v>30</v>
      </c>
      <c r="K37" s="53">
        <v>225</v>
      </c>
      <c r="L37" s="53">
        <v>190</v>
      </c>
      <c r="M37" s="53">
        <v>40</v>
      </c>
      <c r="N37" s="53">
        <v>415</v>
      </c>
      <c r="O37" s="53">
        <v>70</v>
      </c>
      <c r="P37" s="53">
        <v>105</v>
      </c>
      <c r="Q37" s="53">
        <v>70</v>
      </c>
      <c r="R37" s="53">
        <v>295</v>
      </c>
    </row>
    <row r="38" spans="2:18" x14ac:dyDescent="0.25">
      <c r="B38" s="52" t="s">
        <v>138</v>
      </c>
      <c r="C38" s="53">
        <v>45</v>
      </c>
      <c r="D38" s="53">
        <v>40</v>
      </c>
      <c r="E38" s="53">
        <v>5</v>
      </c>
      <c r="F38" s="53">
        <v>35</v>
      </c>
      <c r="G38" s="53">
        <v>20</v>
      </c>
      <c r="H38" s="53">
        <v>5</v>
      </c>
      <c r="I38" s="53">
        <v>5</v>
      </c>
      <c r="J38" s="53">
        <v>15</v>
      </c>
      <c r="K38" s="53">
        <v>20</v>
      </c>
      <c r="L38" s="53">
        <v>5</v>
      </c>
      <c r="M38" s="53">
        <v>0</v>
      </c>
      <c r="N38" s="53">
        <v>40</v>
      </c>
      <c r="O38" s="53">
        <v>5</v>
      </c>
      <c r="P38" s="53">
        <v>20</v>
      </c>
      <c r="Q38" s="53">
        <v>5</v>
      </c>
      <c r="R38" s="53">
        <v>20</v>
      </c>
    </row>
    <row r="39" spans="2:18" x14ac:dyDescent="0.25">
      <c r="B39" s="52" t="s">
        <v>139</v>
      </c>
      <c r="C39" s="53">
        <v>210</v>
      </c>
      <c r="D39" s="53">
        <v>205</v>
      </c>
      <c r="E39" s="53">
        <v>5</v>
      </c>
      <c r="F39" s="53">
        <v>170</v>
      </c>
      <c r="G39" s="53">
        <v>75</v>
      </c>
      <c r="H39" s="53">
        <v>55</v>
      </c>
      <c r="I39" s="53">
        <v>5</v>
      </c>
      <c r="J39" s="53">
        <v>30</v>
      </c>
      <c r="K39" s="53">
        <v>115</v>
      </c>
      <c r="L39" s="53">
        <v>55</v>
      </c>
      <c r="M39" s="53">
        <v>10</v>
      </c>
      <c r="N39" s="53">
        <v>195</v>
      </c>
      <c r="O39" s="53">
        <v>15</v>
      </c>
      <c r="P39" s="53">
        <v>65</v>
      </c>
      <c r="Q39" s="53">
        <v>25</v>
      </c>
      <c r="R39" s="53">
        <v>105</v>
      </c>
    </row>
    <row r="40" spans="2:18" x14ac:dyDescent="0.25">
      <c r="B40" s="52" t="s">
        <v>140</v>
      </c>
      <c r="C40" s="53">
        <v>465</v>
      </c>
      <c r="D40" s="53">
        <v>450</v>
      </c>
      <c r="E40" s="53">
        <v>15</v>
      </c>
      <c r="F40" s="53">
        <v>365</v>
      </c>
      <c r="G40" s="53">
        <v>160</v>
      </c>
      <c r="H40" s="53">
        <v>115</v>
      </c>
      <c r="I40" s="53">
        <v>25</v>
      </c>
      <c r="J40" s="53">
        <v>80</v>
      </c>
      <c r="K40" s="53">
        <v>265</v>
      </c>
      <c r="L40" s="53">
        <v>105</v>
      </c>
      <c r="M40" s="53">
        <v>20</v>
      </c>
      <c r="N40" s="53">
        <v>425</v>
      </c>
      <c r="O40" s="53">
        <v>40</v>
      </c>
      <c r="P40" s="53">
        <v>115</v>
      </c>
      <c r="Q40" s="53">
        <v>40</v>
      </c>
      <c r="R40" s="53">
        <v>285</v>
      </c>
    </row>
    <row r="41" spans="2:18" x14ac:dyDescent="0.25">
      <c r="B41" s="52" t="s">
        <v>141</v>
      </c>
      <c r="C41" s="53">
        <v>120</v>
      </c>
      <c r="D41" s="53">
        <v>115</v>
      </c>
      <c r="E41" s="53">
        <v>5</v>
      </c>
      <c r="F41" s="53">
        <v>80</v>
      </c>
      <c r="G41" s="53">
        <v>25</v>
      </c>
      <c r="H41" s="53">
        <v>45</v>
      </c>
      <c r="I41" s="53">
        <v>5</v>
      </c>
      <c r="J41" s="53">
        <v>20</v>
      </c>
      <c r="K41" s="53">
        <v>65</v>
      </c>
      <c r="L41" s="53">
        <v>30</v>
      </c>
      <c r="M41" s="53">
        <v>5</v>
      </c>
      <c r="N41" s="53">
        <v>100</v>
      </c>
      <c r="O41" s="53">
        <v>20</v>
      </c>
      <c r="P41" s="53">
        <v>40</v>
      </c>
      <c r="Q41" s="53">
        <v>15</v>
      </c>
      <c r="R41" s="53">
        <v>65</v>
      </c>
    </row>
    <row r="42" spans="2:18" x14ac:dyDescent="0.25">
      <c r="B42" s="52" t="s">
        <v>142</v>
      </c>
      <c r="C42" s="53">
        <v>245</v>
      </c>
      <c r="D42" s="53">
        <v>235</v>
      </c>
      <c r="E42" s="53">
        <v>10</v>
      </c>
      <c r="F42" s="53">
        <v>185</v>
      </c>
      <c r="G42" s="53">
        <v>45</v>
      </c>
      <c r="H42" s="53">
        <v>80</v>
      </c>
      <c r="I42" s="53">
        <v>15</v>
      </c>
      <c r="J42" s="53">
        <v>35</v>
      </c>
      <c r="K42" s="53">
        <v>140</v>
      </c>
      <c r="L42" s="53">
        <v>65</v>
      </c>
      <c r="M42" s="53">
        <v>5</v>
      </c>
      <c r="N42" s="53">
        <v>215</v>
      </c>
      <c r="O42" s="53">
        <v>30</v>
      </c>
      <c r="P42" s="53">
        <v>100</v>
      </c>
      <c r="Q42" s="53">
        <v>20</v>
      </c>
      <c r="R42" s="53">
        <v>115</v>
      </c>
    </row>
    <row r="43" spans="2:18" x14ac:dyDescent="0.25">
      <c r="B43" s="52" t="s">
        <v>143</v>
      </c>
      <c r="C43" s="53">
        <v>285</v>
      </c>
      <c r="D43" s="53">
        <v>280</v>
      </c>
      <c r="E43" s="53">
        <v>5</v>
      </c>
      <c r="F43" s="53">
        <v>240</v>
      </c>
      <c r="G43" s="53">
        <v>95</v>
      </c>
      <c r="H43" s="53">
        <v>95</v>
      </c>
      <c r="I43" s="53">
        <v>10</v>
      </c>
      <c r="J43" s="53">
        <v>60</v>
      </c>
      <c r="K43" s="53">
        <v>155</v>
      </c>
      <c r="L43" s="53">
        <v>65</v>
      </c>
      <c r="M43" s="53">
        <v>5</v>
      </c>
      <c r="N43" s="53">
        <v>250</v>
      </c>
      <c r="O43" s="53">
        <v>35</v>
      </c>
      <c r="P43" s="53">
        <v>105</v>
      </c>
      <c r="Q43" s="53">
        <v>35</v>
      </c>
      <c r="R43" s="53">
        <v>130</v>
      </c>
    </row>
    <row r="44" spans="2:18" x14ac:dyDescent="0.25">
      <c r="B44" s="52" t="s">
        <v>144</v>
      </c>
      <c r="C44" s="53">
        <v>480</v>
      </c>
      <c r="D44" s="53">
        <v>465</v>
      </c>
      <c r="E44" s="53">
        <v>15</v>
      </c>
      <c r="F44" s="53">
        <v>380</v>
      </c>
      <c r="G44" s="53">
        <v>250</v>
      </c>
      <c r="H44" s="53">
        <v>105</v>
      </c>
      <c r="I44" s="53">
        <v>55</v>
      </c>
      <c r="J44" s="53">
        <v>125</v>
      </c>
      <c r="K44" s="53">
        <v>235</v>
      </c>
      <c r="L44" s="53">
        <v>110</v>
      </c>
      <c r="M44" s="53">
        <v>15</v>
      </c>
      <c r="N44" s="53">
        <v>415</v>
      </c>
      <c r="O44" s="53">
        <v>65</v>
      </c>
      <c r="P44" s="53">
        <v>195</v>
      </c>
      <c r="Q44" s="53">
        <v>75</v>
      </c>
      <c r="R44" s="53">
        <v>205</v>
      </c>
    </row>
    <row r="45" spans="2:18" x14ac:dyDescent="0.25">
      <c r="B45" s="52" t="s">
        <v>145</v>
      </c>
      <c r="C45" s="53">
        <v>545</v>
      </c>
      <c r="D45" s="53">
        <v>525</v>
      </c>
      <c r="E45" s="53">
        <v>20</v>
      </c>
      <c r="F45" s="53">
        <v>405</v>
      </c>
      <c r="G45" s="53">
        <v>125</v>
      </c>
      <c r="H45" s="53">
        <v>215</v>
      </c>
      <c r="I45" s="53">
        <v>30</v>
      </c>
      <c r="J45" s="53">
        <v>120</v>
      </c>
      <c r="K45" s="53">
        <v>305</v>
      </c>
      <c r="L45" s="53">
        <v>100</v>
      </c>
      <c r="M45" s="53">
        <v>15</v>
      </c>
      <c r="N45" s="53">
        <v>475</v>
      </c>
      <c r="O45" s="53">
        <v>70</v>
      </c>
      <c r="P45" s="53">
        <v>210</v>
      </c>
      <c r="Q45" s="53">
        <v>55</v>
      </c>
      <c r="R45" s="53">
        <v>270</v>
      </c>
    </row>
    <row r="46" spans="2:18" x14ac:dyDescent="0.25">
      <c r="B46" s="52" t="s">
        <v>146</v>
      </c>
      <c r="C46" s="53">
        <v>335</v>
      </c>
      <c r="D46" s="53">
        <v>325</v>
      </c>
      <c r="E46" s="53">
        <v>10</v>
      </c>
      <c r="F46" s="53">
        <v>275</v>
      </c>
      <c r="G46" s="53">
        <v>95</v>
      </c>
      <c r="H46" s="53">
        <v>120</v>
      </c>
      <c r="I46" s="53">
        <v>20</v>
      </c>
      <c r="J46" s="53">
        <v>75</v>
      </c>
      <c r="K46" s="53">
        <v>150</v>
      </c>
      <c r="L46" s="53">
        <v>100</v>
      </c>
      <c r="M46" s="53">
        <v>10</v>
      </c>
      <c r="N46" s="53">
        <v>315</v>
      </c>
      <c r="O46" s="53">
        <v>20</v>
      </c>
      <c r="P46" s="53">
        <v>90</v>
      </c>
      <c r="Q46" s="53">
        <v>30</v>
      </c>
      <c r="R46" s="53">
        <v>205</v>
      </c>
    </row>
    <row r="47" spans="2:18" x14ac:dyDescent="0.25">
      <c r="B47" s="52" t="s">
        <v>147</v>
      </c>
      <c r="C47" s="53">
        <v>695</v>
      </c>
      <c r="D47" s="53">
        <v>675</v>
      </c>
      <c r="E47" s="53">
        <v>20</v>
      </c>
      <c r="F47" s="53">
        <v>385</v>
      </c>
      <c r="G47" s="53">
        <v>45</v>
      </c>
      <c r="H47" s="53">
        <v>160</v>
      </c>
      <c r="I47" s="53">
        <v>355</v>
      </c>
      <c r="J47" s="53">
        <v>55</v>
      </c>
      <c r="K47" s="53">
        <v>310</v>
      </c>
      <c r="L47" s="53">
        <v>290</v>
      </c>
      <c r="M47" s="53">
        <v>40</v>
      </c>
      <c r="N47" s="53">
        <v>595</v>
      </c>
      <c r="O47" s="53">
        <v>100</v>
      </c>
      <c r="P47" s="53">
        <v>195</v>
      </c>
      <c r="Q47" s="53">
        <v>90</v>
      </c>
      <c r="R47" s="53">
        <v>380</v>
      </c>
    </row>
    <row r="48" spans="2:18" x14ac:dyDescent="0.25">
      <c r="B48" s="52" t="s">
        <v>148</v>
      </c>
      <c r="C48" s="53">
        <v>170</v>
      </c>
      <c r="D48" s="53">
        <v>165</v>
      </c>
      <c r="E48" s="53">
        <v>5</v>
      </c>
      <c r="F48" s="53">
        <v>150</v>
      </c>
      <c r="G48" s="53">
        <v>80</v>
      </c>
      <c r="H48" s="53">
        <v>60</v>
      </c>
      <c r="I48" s="53">
        <v>5</v>
      </c>
      <c r="J48" s="53">
        <v>45</v>
      </c>
      <c r="K48" s="53">
        <v>90</v>
      </c>
      <c r="L48" s="53">
        <v>30</v>
      </c>
      <c r="M48" s="53">
        <v>5</v>
      </c>
      <c r="N48" s="53">
        <v>155</v>
      </c>
      <c r="O48" s="53">
        <v>15</v>
      </c>
      <c r="P48" s="53">
        <v>80</v>
      </c>
      <c r="Q48" s="53">
        <v>15</v>
      </c>
      <c r="R48" s="53">
        <v>75</v>
      </c>
    </row>
    <row r="49" spans="2:18" x14ac:dyDescent="0.25">
      <c r="B49" s="52" t="s">
        <v>149</v>
      </c>
      <c r="C49" s="53">
        <v>940</v>
      </c>
      <c r="D49" s="53">
        <v>920</v>
      </c>
      <c r="E49" s="53">
        <v>20</v>
      </c>
      <c r="F49" s="53">
        <v>345</v>
      </c>
      <c r="G49" s="53">
        <v>25</v>
      </c>
      <c r="H49" s="53">
        <v>150</v>
      </c>
      <c r="I49" s="53">
        <v>670</v>
      </c>
      <c r="J49" s="53">
        <v>50</v>
      </c>
      <c r="K49" s="53">
        <v>410</v>
      </c>
      <c r="L49" s="53">
        <v>440</v>
      </c>
      <c r="M49" s="53">
        <v>40</v>
      </c>
      <c r="N49" s="53">
        <v>710</v>
      </c>
      <c r="O49" s="53">
        <v>225</v>
      </c>
      <c r="P49" s="53">
        <v>210</v>
      </c>
      <c r="Q49" s="53">
        <v>225</v>
      </c>
      <c r="R49" s="53">
        <v>490</v>
      </c>
    </row>
    <row r="50" spans="2:18" x14ac:dyDescent="0.25">
      <c r="B50" s="52" t="s">
        <v>150</v>
      </c>
      <c r="C50" s="53">
        <v>720</v>
      </c>
      <c r="D50" s="53">
        <v>705</v>
      </c>
      <c r="E50" s="53">
        <v>15</v>
      </c>
      <c r="F50" s="53">
        <v>555</v>
      </c>
      <c r="G50" s="53">
        <v>145</v>
      </c>
      <c r="H50" s="53">
        <v>240</v>
      </c>
      <c r="I50" s="53">
        <v>185</v>
      </c>
      <c r="J50" s="53">
        <v>115</v>
      </c>
      <c r="K50" s="53">
        <v>355</v>
      </c>
      <c r="L50" s="53">
        <v>225</v>
      </c>
      <c r="M50" s="53">
        <v>25</v>
      </c>
      <c r="N50" s="53">
        <v>630</v>
      </c>
      <c r="O50" s="53">
        <v>90</v>
      </c>
      <c r="P50" s="53">
        <v>160</v>
      </c>
      <c r="Q50" s="53">
        <v>75</v>
      </c>
      <c r="R50" s="53">
        <v>460</v>
      </c>
    </row>
    <row r="51" spans="2:18" x14ac:dyDescent="0.25">
      <c r="B51" s="52" t="s">
        <v>151</v>
      </c>
      <c r="C51" s="53">
        <v>1365</v>
      </c>
      <c r="D51" s="53">
        <v>1325</v>
      </c>
      <c r="E51" s="53">
        <v>35</v>
      </c>
      <c r="F51" s="53">
        <v>1035</v>
      </c>
      <c r="G51" s="53">
        <v>250</v>
      </c>
      <c r="H51" s="53">
        <v>420</v>
      </c>
      <c r="I51" s="53">
        <v>270</v>
      </c>
      <c r="J51" s="53">
        <v>225</v>
      </c>
      <c r="K51" s="53">
        <v>705</v>
      </c>
      <c r="L51" s="53">
        <v>390</v>
      </c>
      <c r="M51" s="53">
        <v>45</v>
      </c>
      <c r="N51" s="53">
        <v>1165</v>
      </c>
      <c r="O51" s="53">
        <v>195</v>
      </c>
      <c r="P51" s="53">
        <v>365</v>
      </c>
      <c r="Q51" s="53">
        <v>170</v>
      </c>
      <c r="R51" s="53">
        <v>765</v>
      </c>
    </row>
    <row r="52" spans="2:18" x14ac:dyDescent="0.25">
      <c r="B52" s="52" t="s">
        <v>152</v>
      </c>
      <c r="C52" s="53">
        <v>790</v>
      </c>
      <c r="D52" s="53">
        <v>770</v>
      </c>
      <c r="E52" s="53">
        <v>20</v>
      </c>
      <c r="F52" s="53">
        <v>595</v>
      </c>
      <c r="G52" s="53">
        <v>160</v>
      </c>
      <c r="H52" s="53">
        <v>300</v>
      </c>
      <c r="I52" s="53">
        <v>90</v>
      </c>
      <c r="J52" s="53">
        <v>155</v>
      </c>
      <c r="K52" s="53">
        <v>410</v>
      </c>
      <c r="L52" s="53">
        <v>205</v>
      </c>
      <c r="M52" s="53">
        <v>20</v>
      </c>
      <c r="N52" s="53">
        <v>695</v>
      </c>
      <c r="O52" s="53">
        <v>95</v>
      </c>
      <c r="P52" s="53">
        <v>165</v>
      </c>
      <c r="Q52" s="53">
        <v>95</v>
      </c>
      <c r="R52" s="53">
        <v>460</v>
      </c>
    </row>
    <row r="53" spans="2:18" x14ac:dyDescent="0.25">
      <c r="B53" s="52" t="s">
        <v>153</v>
      </c>
      <c r="C53" s="53">
        <v>130</v>
      </c>
      <c r="D53" s="53">
        <v>130</v>
      </c>
      <c r="E53" s="53">
        <v>5</v>
      </c>
      <c r="F53" s="53">
        <v>105</v>
      </c>
      <c r="G53" s="53">
        <v>15</v>
      </c>
      <c r="H53" s="53">
        <v>60</v>
      </c>
      <c r="I53" s="53">
        <v>5</v>
      </c>
      <c r="J53" s="53">
        <v>15</v>
      </c>
      <c r="K53" s="53">
        <v>70</v>
      </c>
      <c r="L53" s="53">
        <v>35</v>
      </c>
      <c r="M53" s="53">
        <v>5</v>
      </c>
      <c r="N53" s="53">
        <v>115</v>
      </c>
      <c r="O53" s="53">
        <v>15</v>
      </c>
      <c r="P53" s="53">
        <v>30</v>
      </c>
      <c r="Q53" s="53">
        <v>15</v>
      </c>
      <c r="R53" s="53">
        <v>80</v>
      </c>
    </row>
    <row r="54" spans="2:18" x14ac:dyDescent="0.25">
      <c r="B54" s="52" t="s">
        <v>154</v>
      </c>
      <c r="C54" s="53">
        <v>1085</v>
      </c>
      <c r="D54" s="53">
        <v>1060</v>
      </c>
      <c r="E54" s="53">
        <v>25</v>
      </c>
      <c r="F54" s="53">
        <v>565</v>
      </c>
      <c r="G54" s="53">
        <v>45</v>
      </c>
      <c r="H54" s="53">
        <v>275</v>
      </c>
      <c r="I54" s="53">
        <v>585</v>
      </c>
      <c r="J54" s="53">
        <v>105</v>
      </c>
      <c r="K54" s="53">
        <v>530</v>
      </c>
      <c r="L54" s="53">
        <v>405</v>
      </c>
      <c r="M54" s="53">
        <v>40</v>
      </c>
      <c r="N54" s="53">
        <v>960</v>
      </c>
      <c r="O54" s="53">
        <v>125</v>
      </c>
      <c r="P54" s="53">
        <v>255</v>
      </c>
      <c r="Q54" s="53">
        <v>220</v>
      </c>
      <c r="R54" s="53">
        <v>545</v>
      </c>
    </row>
    <row r="55" spans="2:18" x14ac:dyDescent="0.25">
      <c r="B55" s="52" t="s">
        <v>155</v>
      </c>
      <c r="C55" s="53">
        <v>235</v>
      </c>
      <c r="D55" s="53">
        <v>230</v>
      </c>
      <c r="E55" s="53">
        <v>5</v>
      </c>
      <c r="F55" s="53">
        <v>195</v>
      </c>
      <c r="G55" s="53">
        <v>65</v>
      </c>
      <c r="H55" s="53">
        <v>100</v>
      </c>
      <c r="I55" s="53">
        <v>15</v>
      </c>
      <c r="J55" s="53">
        <v>45</v>
      </c>
      <c r="K55" s="53">
        <v>110</v>
      </c>
      <c r="L55" s="53">
        <v>70</v>
      </c>
      <c r="M55" s="53">
        <v>5</v>
      </c>
      <c r="N55" s="53">
        <v>210</v>
      </c>
      <c r="O55" s="53">
        <v>30</v>
      </c>
      <c r="P55" s="53">
        <v>70</v>
      </c>
      <c r="Q55" s="53">
        <v>20</v>
      </c>
      <c r="R55" s="53">
        <v>145</v>
      </c>
    </row>
    <row r="56" spans="2:18" x14ac:dyDescent="0.25">
      <c r="B56" s="52" t="s">
        <v>156</v>
      </c>
      <c r="C56" s="53">
        <v>550</v>
      </c>
      <c r="D56" s="53">
        <v>530</v>
      </c>
      <c r="E56" s="53">
        <v>20</v>
      </c>
      <c r="F56" s="53">
        <v>365</v>
      </c>
      <c r="G56" s="53">
        <v>55</v>
      </c>
      <c r="H56" s="53">
        <v>115</v>
      </c>
      <c r="I56" s="53">
        <v>260</v>
      </c>
      <c r="J56" s="53">
        <v>45</v>
      </c>
      <c r="K56" s="53">
        <v>210</v>
      </c>
      <c r="L56" s="53">
        <v>250</v>
      </c>
      <c r="M56" s="53">
        <v>40</v>
      </c>
      <c r="N56" s="53">
        <v>450</v>
      </c>
      <c r="O56" s="53">
        <v>95</v>
      </c>
      <c r="P56" s="53">
        <v>115</v>
      </c>
      <c r="Q56" s="53">
        <v>110</v>
      </c>
      <c r="R56" s="53">
        <v>305</v>
      </c>
    </row>
    <row r="57" spans="2:18" x14ac:dyDescent="0.25">
      <c r="B57" s="52" t="s">
        <v>157</v>
      </c>
      <c r="C57" s="53">
        <v>1280</v>
      </c>
      <c r="D57" s="53">
        <v>1245</v>
      </c>
      <c r="E57" s="53">
        <v>35</v>
      </c>
      <c r="F57" s="53">
        <v>855</v>
      </c>
      <c r="G57" s="53">
        <v>220</v>
      </c>
      <c r="H57" s="53">
        <v>295</v>
      </c>
      <c r="I57" s="53">
        <v>490</v>
      </c>
      <c r="J57" s="53">
        <v>140</v>
      </c>
      <c r="K57" s="53">
        <v>655</v>
      </c>
      <c r="L57" s="53">
        <v>445</v>
      </c>
      <c r="M57" s="53">
        <v>40</v>
      </c>
      <c r="N57" s="53">
        <v>1110</v>
      </c>
      <c r="O57" s="53">
        <v>170</v>
      </c>
      <c r="P57" s="53">
        <v>355</v>
      </c>
      <c r="Q57" s="53">
        <v>210</v>
      </c>
      <c r="R57" s="53">
        <v>670</v>
      </c>
    </row>
    <row r="58" spans="2:18" x14ac:dyDescent="0.25">
      <c r="B58" s="52" t="s">
        <v>158</v>
      </c>
      <c r="C58" s="53">
        <v>465</v>
      </c>
      <c r="D58" s="53">
        <v>450</v>
      </c>
      <c r="E58" s="53">
        <v>15</v>
      </c>
      <c r="F58" s="53">
        <v>370</v>
      </c>
      <c r="G58" s="53">
        <v>80</v>
      </c>
      <c r="H58" s="53">
        <v>225</v>
      </c>
      <c r="I58" s="53">
        <v>65</v>
      </c>
      <c r="J58" s="53">
        <v>80</v>
      </c>
      <c r="K58" s="53">
        <v>215</v>
      </c>
      <c r="L58" s="53">
        <v>140</v>
      </c>
      <c r="M58" s="53">
        <v>30</v>
      </c>
      <c r="N58" s="53">
        <v>420</v>
      </c>
      <c r="O58" s="53">
        <v>45</v>
      </c>
      <c r="P58" s="53">
        <v>115</v>
      </c>
      <c r="Q58" s="53">
        <v>45</v>
      </c>
      <c r="R58" s="53">
        <v>285</v>
      </c>
    </row>
    <row r="59" spans="2:18" x14ac:dyDescent="0.25">
      <c r="B59" s="52" t="s">
        <v>159</v>
      </c>
      <c r="C59" s="53">
        <v>1565</v>
      </c>
      <c r="D59" s="53">
        <v>1535</v>
      </c>
      <c r="E59" s="53">
        <v>30</v>
      </c>
      <c r="F59" s="53">
        <v>750</v>
      </c>
      <c r="G59" s="53">
        <v>125</v>
      </c>
      <c r="H59" s="53">
        <v>305</v>
      </c>
      <c r="I59" s="53">
        <v>950</v>
      </c>
      <c r="J59" s="53">
        <v>115</v>
      </c>
      <c r="K59" s="53">
        <v>770</v>
      </c>
      <c r="L59" s="53">
        <v>615</v>
      </c>
      <c r="M59" s="53">
        <v>60</v>
      </c>
      <c r="N59" s="53">
        <v>1165</v>
      </c>
      <c r="O59" s="53">
        <v>400</v>
      </c>
      <c r="P59" s="53">
        <v>370</v>
      </c>
      <c r="Q59" s="53">
        <v>350</v>
      </c>
      <c r="R59" s="53">
        <v>805</v>
      </c>
    </row>
    <row r="60" spans="2:18" x14ac:dyDescent="0.25">
      <c r="B60" s="52" t="s">
        <v>160</v>
      </c>
      <c r="C60" s="53">
        <v>645</v>
      </c>
      <c r="D60" s="53">
        <v>635</v>
      </c>
      <c r="E60" s="53">
        <v>15</v>
      </c>
      <c r="F60" s="53">
        <v>540</v>
      </c>
      <c r="G60" s="53">
        <v>380</v>
      </c>
      <c r="H60" s="53">
        <v>125</v>
      </c>
      <c r="I60" s="53">
        <v>45</v>
      </c>
      <c r="J60" s="53">
        <v>145</v>
      </c>
      <c r="K60" s="53">
        <v>330</v>
      </c>
      <c r="L60" s="53">
        <v>150</v>
      </c>
      <c r="M60" s="53">
        <v>20</v>
      </c>
      <c r="N60" s="53">
        <v>595</v>
      </c>
      <c r="O60" s="53">
        <v>55</v>
      </c>
      <c r="P60" s="53">
        <v>235</v>
      </c>
      <c r="Q60" s="53">
        <v>80</v>
      </c>
      <c r="R60" s="53">
        <v>320</v>
      </c>
    </row>
    <row r="61" spans="2:18" x14ac:dyDescent="0.25">
      <c r="B61" s="52" t="s">
        <v>161</v>
      </c>
      <c r="C61" s="53">
        <v>5</v>
      </c>
      <c r="D61" s="53">
        <v>5</v>
      </c>
      <c r="E61" s="53">
        <v>0</v>
      </c>
      <c r="F61" s="53">
        <v>5</v>
      </c>
      <c r="G61" s="53">
        <v>5</v>
      </c>
      <c r="H61" s="53">
        <v>5</v>
      </c>
      <c r="I61" s="53">
        <v>0</v>
      </c>
      <c r="J61" s="53">
        <v>0</v>
      </c>
      <c r="K61" s="53">
        <v>5</v>
      </c>
      <c r="L61" s="53">
        <v>5</v>
      </c>
      <c r="M61" s="53">
        <v>0</v>
      </c>
      <c r="N61" s="53">
        <v>5</v>
      </c>
      <c r="O61" s="53">
        <v>5</v>
      </c>
      <c r="P61" s="53">
        <v>5</v>
      </c>
      <c r="Q61" s="53">
        <v>0</v>
      </c>
      <c r="R61" s="53">
        <v>5</v>
      </c>
    </row>
    <row r="62" spans="2:18" x14ac:dyDescent="0.25">
      <c r="B62" s="52" t="s">
        <v>162</v>
      </c>
      <c r="C62" s="53">
        <v>1270</v>
      </c>
      <c r="D62" s="53">
        <v>1230</v>
      </c>
      <c r="E62" s="53">
        <v>40</v>
      </c>
      <c r="F62" s="53">
        <v>740</v>
      </c>
      <c r="G62" s="53">
        <v>80</v>
      </c>
      <c r="H62" s="53">
        <v>230</v>
      </c>
      <c r="I62" s="53">
        <v>700</v>
      </c>
      <c r="J62" s="53">
        <v>105</v>
      </c>
      <c r="K62" s="53">
        <v>605</v>
      </c>
      <c r="L62" s="53">
        <v>505</v>
      </c>
      <c r="M62" s="53">
        <v>55</v>
      </c>
      <c r="N62" s="53">
        <v>1080</v>
      </c>
      <c r="O62" s="53">
        <v>190</v>
      </c>
      <c r="P62" s="53">
        <v>245</v>
      </c>
      <c r="Q62" s="53">
        <v>225</v>
      </c>
      <c r="R62" s="53">
        <v>745</v>
      </c>
    </row>
    <row r="63" spans="2:18" x14ac:dyDescent="0.25">
      <c r="B63" s="52" t="s">
        <v>163</v>
      </c>
      <c r="C63" s="53">
        <v>795</v>
      </c>
      <c r="D63" s="53">
        <v>770</v>
      </c>
      <c r="E63" s="53">
        <v>25</v>
      </c>
      <c r="F63" s="53">
        <v>610</v>
      </c>
      <c r="G63" s="53">
        <v>165</v>
      </c>
      <c r="H63" s="53">
        <v>315</v>
      </c>
      <c r="I63" s="53">
        <v>30</v>
      </c>
      <c r="J63" s="53">
        <v>145</v>
      </c>
      <c r="K63" s="53">
        <v>410</v>
      </c>
      <c r="L63" s="53">
        <v>220</v>
      </c>
      <c r="M63" s="53">
        <v>25</v>
      </c>
      <c r="N63" s="53">
        <v>700</v>
      </c>
      <c r="O63" s="53">
        <v>95</v>
      </c>
      <c r="P63" s="53">
        <v>205</v>
      </c>
      <c r="Q63" s="53">
        <v>80</v>
      </c>
      <c r="R63" s="53">
        <v>475</v>
      </c>
    </row>
    <row r="64" spans="2:18" x14ac:dyDescent="0.25">
      <c r="B64" s="52" t="s">
        <v>164</v>
      </c>
      <c r="C64" s="53">
        <v>275</v>
      </c>
      <c r="D64" s="53">
        <v>270</v>
      </c>
      <c r="E64" s="53">
        <v>5</v>
      </c>
      <c r="F64" s="53">
        <v>205</v>
      </c>
      <c r="G64" s="53">
        <v>60</v>
      </c>
      <c r="H64" s="53">
        <v>120</v>
      </c>
      <c r="I64" s="53">
        <v>35</v>
      </c>
      <c r="J64" s="53">
        <v>55</v>
      </c>
      <c r="K64" s="53">
        <v>155</v>
      </c>
      <c r="L64" s="53">
        <v>50</v>
      </c>
      <c r="M64" s="53">
        <v>10</v>
      </c>
      <c r="N64" s="53">
        <v>235</v>
      </c>
      <c r="O64" s="53">
        <v>40</v>
      </c>
      <c r="P64" s="53">
        <v>80</v>
      </c>
      <c r="Q64" s="53">
        <v>40</v>
      </c>
      <c r="R64" s="53">
        <v>140</v>
      </c>
    </row>
    <row r="65" spans="2:18" x14ac:dyDescent="0.25">
      <c r="B65" s="52" t="s">
        <v>165</v>
      </c>
      <c r="C65" s="53">
        <v>715</v>
      </c>
      <c r="D65" s="53">
        <v>695</v>
      </c>
      <c r="E65" s="53">
        <v>20</v>
      </c>
      <c r="F65" s="53">
        <v>535</v>
      </c>
      <c r="G65" s="53">
        <v>155</v>
      </c>
      <c r="H65" s="53">
        <v>180</v>
      </c>
      <c r="I65" s="53">
        <v>125</v>
      </c>
      <c r="J65" s="53">
        <v>140</v>
      </c>
      <c r="K65" s="53">
        <v>370</v>
      </c>
      <c r="L65" s="53">
        <v>180</v>
      </c>
      <c r="M65" s="53">
        <v>30</v>
      </c>
      <c r="N65" s="53">
        <v>610</v>
      </c>
      <c r="O65" s="53">
        <v>105</v>
      </c>
      <c r="P65" s="53">
        <v>165</v>
      </c>
      <c r="Q65" s="53">
        <v>105</v>
      </c>
      <c r="R65" s="53">
        <v>420</v>
      </c>
    </row>
    <row r="66" spans="2:18" x14ac:dyDescent="0.25">
      <c r="B66" s="51" t="s">
        <v>166</v>
      </c>
      <c r="C66" s="54">
        <v>27035</v>
      </c>
      <c r="D66" s="54">
        <v>26300</v>
      </c>
      <c r="E66" s="54">
        <v>735</v>
      </c>
      <c r="F66" s="54">
        <v>18905</v>
      </c>
      <c r="G66" s="54">
        <v>5535</v>
      </c>
      <c r="H66" s="54">
        <v>7795</v>
      </c>
      <c r="I66" s="54">
        <v>7000</v>
      </c>
      <c r="J66" s="54">
        <v>4250</v>
      </c>
      <c r="K66" s="54">
        <v>13575</v>
      </c>
      <c r="L66" s="54">
        <v>8235</v>
      </c>
      <c r="M66" s="54">
        <v>980</v>
      </c>
      <c r="N66" s="54">
        <v>23100</v>
      </c>
      <c r="O66" s="54">
        <v>3935</v>
      </c>
      <c r="P66" s="54">
        <v>7500</v>
      </c>
      <c r="Q66" s="54">
        <v>3875</v>
      </c>
      <c r="R66" s="54">
        <v>14490</v>
      </c>
    </row>
    <row r="67" spans="2:18" x14ac:dyDescent="0.25">
      <c r="G67" s="49"/>
      <c r="H67" s="49"/>
      <c r="I67" s="49"/>
      <c r="J67" s="49"/>
      <c r="L67" s="49"/>
    </row>
    <row r="72" spans="2:18" s="2" customFormat="1" ht="18.75" x14ac:dyDescent="0.25">
      <c r="B72" s="13" t="s">
        <v>9</v>
      </c>
      <c r="C72" s="13"/>
      <c r="D72" s="13"/>
      <c r="E72" s="13"/>
      <c r="F72" s="13"/>
      <c r="G72" s="13"/>
      <c r="H72" s="13"/>
    </row>
    <row r="73" spans="2:18" s="2" customFormat="1" ht="33" customHeight="1" x14ac:dyDescent="0.25">
      <c r="B73" s="61" t="s">
        <v>38</v>
      </c>
      <c r="C73" s="61"/>
      <c r="D73" s="61"/>
      <c r="E73" s="61"/>
      <c r="F73" s="61"/>
      <c r="G73" s="61"/>
      <c r="H73" s="61"/>
      <c r="I73" s="61"/>
      <c r="J73" s="61"/>
      <c r="K73" s="61"/>
      <c r="L73" s="61"/>
    </row>
    <row r="74" spans="2:18" s="2" customFormat="1" x14ac:dyDescent="0.25">
      <c r="B74" s="14" t="s">
        <v>11</v>
      </c>
      <c r="C74" s="15"/>
      <c r="D74" s="15"/>
      <c r="E74" s="15"/>
      <c r="F74" s="15"/>
      <c r="G74" s="15"/>
      <c r="H74" s="15"/>
    </row>
    <row r="75" spans="2:18" s="2" customFormat="1" x14ac:dyDescent="0.25">
      <c r="B75" s="14"/>
      <c r="C75" s="15"/>
      <c r="D75" s="15"/>
      <c r="E75" s="15"/>
      <c r="F75" s="15"/>
      <c r="G75" s="15"/>
      <c r="H75" s="15"/>
    </row>
    <row r="76" spans="2:18" s="2" customFormat="1" x14ac:dyDescent="0.25">
      <c r="B76" s="16" t="s">
        <v>12</v>
      </c>
      <c r="C76" s="15"/>
      <c r="D76" s="15"/>
      <c r="E76" s="15"/>
      <c r="F76" s="15"/>
      <c r="G76" s="15"/>
      <c r="H76" s="15"/>
    </row>
    <row r="77" spans="2:18" s="2" customFormat="1" x14ac:dyDescent="0.25">
      <c r="B77" s="2" t="s">
        <v>13</v>
      </c>
      <c r="C77" s="17"/>
      <c r="E77" s="17"/>
      <c r="F77" s="17"/>
      <c r="G77" s="17"/>
    </row>
    <row r="78" spans="2:18" s="2" customFormat="1" x14ac:dyDescent="0.25">
      <c r="B78" s="18" t="s">
        <v>58</v>
      </c>
      <c r="C78" s="17"/>
      <c r="D78" s="18"/>
      <c r="E78" s="17"/>
      <c r="F78" s="17"/>
      <c r="G78" s="17"/>
    </row>
    <row r="79" spans="2:18" s="2" customFormat="1" x14ac:dyDescent="0.25"/>
    <row r="80" spans="2:18" s="2" customFormat="1" x14ac:dyDescent="0.25">
      <c r="B80" s="18" t="s">
        <v>15</v>
      </c>
    </row>
    <row r="81" s="2" customFormat="1" x14ac:dyDescent="0.25"/>
  </sheetData>
  <mergeCells count="1">
    <mergeCell ref="B73:L73"/>
  </mergeCells>
  <hyperlinks>
    <hyperlink ref="C77:G77" r:id="rId1" display="For further information, please contact data@dss.gov.au" xr:uid="{9F806AE2-025D-43FA-B500-0A623D972E9A}"/>
    <hyperlink ref="B74" r:id="rId2" xr:uid="{B6DAFBEB-6E1D-4BB2-82D6-883D6566DCEF}"/>
    <hyperlink ref="B80" r:id="rId3" xr:uid="{8CD0DA02-4043-42E5-9FAE-ACD5C2B0CEA3}"/>
  </hyperlinks>
  <pageMargins left="0.7" right="0.7" top="0.75" bottom="0.7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9ABE3-392C-40D4-987F-04E018B9FAEE}">
  <sheetPr codeName="Sheet4"/>
  <dimension ref="B1:V40"/>
  <sheetViews>
    <sheetView showGridLines="0" workbookViewId="0"/>
  </sheetViews>
  <sheetFormatPr defaultColWidth="9.140625" defaultRowHeight="15" x14ac:dyDescent="0.25"/>
  <cols>
    <col min="1" max="1" width="3.42578125" style="22" customWidth="1"/>
    <col min="2" max="2" width="13.7109375" style="22" customWidth="1"/>
    <col min="3" max="3" width="15" style="22" customWidth="1"/>
    <col min="4" max="4" width="9.85546875" style="22" bestFit="1" customWidth="1"/>
    <col min="5" max="5" width="7.42578125" style="22" bestFit="1" customWidth="1"/>
    <col min="6" max="6" width="13.5703125" style="22" customWidth="1"/>
    <col min="7" max="7" width="11.28515625" style="22" customWidth="1"/>
    <col min="8" max="8" width="20.42578125" style="22" customWidth="1"/>
    <col min="9" max="9" width="33.28515625" style="22" customWidth="1"/>
    <col min="10" max="10" width="8.85546875" style="22" bestFit="1" customWidth="1"/>
    <col min="11" max="11" width="18.85546875" style="22" bestFit="1" customWidth="1"/>
    <col min="12" max="14" width="15.5703125" style="22" bestFit="1" customWidth="1"/>
    <col min="15" max="15" width="13.7109375" style="22" bestFit="1" customWidth="1"/>
    <col min="16" max="16" width="18.42578125" style="22" bestFit="1" customWidth="1"/>
    <col min="17" max="18" width="14.42578125" style="22" bestFit="1" customWidth="1"/>
    <col min="19" max="19" width="16.28515625" style="22" bestFit="1" customWidth="1"/>
    <col min="20" max="20" width="27.5703125" style="22" bestFit="1" customWidth="1"/>
    <col min="21" max="21" width="29.140625" style="22" bestFit="1" customWidth="1"/>
    <col min="22" max="22" width="34.7109375" style="22" bestFit="1" customWidth="1"/>
    <col min="23" max="23" width="28.5703125" style="22" bestFit="1" customWidth="1"/>
    <col min="24" max="24" width="34.28515625" style="22" bestFit="1" customWidth="1"/>
    <col min="25" max="16384" width="9.140625" style="22"/>
  </cols>
  <sheetData>
    <row r="1" spans="2:22" ht="15" customHeight="1" x14ac:dyDescent="0.25"/>
    <row r="2" spans="2:22" ht="15" customHeight="1" x14ac:dyDescent="0.25"/>
    <row r="3" spans="2:22" ht="15" customHeight="1" x14ac:dyDescent="0.25"/>
    <row r="4" spans="2:22" ht="15" customHeight="1" x14ac:dyDescent="0.25"/>
    <row r="6" spans="2:22" s="2" customFormat="1" ht="15" customHeight="1" x14ac:dyDescent="0.25"/>
    <row r="7" spans="2:22" s="2" customFormat="1" ht="15" customHeight="1" x14ac:dyDescent="0.25"/>
    <row r="8" spans="2:22" ht="24" customHeight="1" x14ac:dyDescent="0.25">
      <c r="B8" s="47" t="s">
        <v>167</v>
      </c>
    </row>
    <row r="9" spans="2:22" ht="15.75" customHeight="1" x14ac:dyDescent="0.25">
      <c r="B9" s="5" t="str">
        <f ca="1">"Data as at "&amp;TEXT('Data descriptors'!D44,"DD MMMM YYYY")</f>
        <v>Data as at 31 May 2026</v>
      </c>
    </row>
    <row r="11" spans="2:22" ht="15.75" x14ac:dyDescent="0.25">
      <c r="B11" s="48" t="str">
        <f>"Table 2. Parent Pathways Caseload by Participant State"</f>
        <v>Table 2. Parent Pathways Caseload by Participant State</v>
      </c>
    </row>
    <row r="12" spans="2:22" x14ac:dyDescent="0.25">
      <c r="B12" s="46" t="s">
        <v>96</v>
      </c>
    </row>
    <row r="14" spans="2:22" x14ac:dyDescent="0.25">
      <c r="B14" s="51" t="s">
        <v>168</v>
      </c>
      <c r="C14" s="51" t="s">
        <v>169</v>
      </c>
      <c r="D14" s="51" t="s">
        <v>64</v>
      </c>
      <c r="E14" s="51" t="s">
        <v>67</v>
      </c>
      <c r="F14" s="51" t="s">
        <v>69</v>
      </c>
      <c r="G14" s="51" t="s">
        <v>72</v>
      </c>
      <c r="H14" s="51" t="s">
        <v>170</v>
      </c>
      <c r="I14" s="51" t="s">
        <v>171</v>
      </c>
      <c r="J14" s="51" t="s">
        <v>83</v>
      </c>
      <c r="K14" s="51" t="s">
        <v>172</v>
      </c>
      <c r="L14" s="51" t="s">
        <v>173</v>
      </c>
      <c r="M14" s="51" t="s">
        <v>174</v>
      </c>
      <c r="N14" s="51" t="s">
        <v>175</v>
      </c>
      <c r="O14" s="51" t="s">
        <v>176</v>
      </c>
      <c r="P14" s="51" t="s">
        <v>177</v>
      </c>
      <c r="Q14" s="51" t="s">
        <v>178</v>
      </c>
      <c r="R14" s="51" t="s">
        <v>179</v>
      </c>
      <c r="S14" s="51" t="s">
        <v>180</v>
      </c>
      <c r="T14" s="51" t="s">
        <v>181</v>
      </c>
      <c r="U14" s="51" t="s">
        <v>182</v>
      </c>
      <c r="V14" s="51" t="s">
        <v>183</v>
      </c>
    </row>
    <row r="15" spans="2:22" x14ac:dyDescent="0.25">
      <c r="B15" s="52" t="s">
        <v>184</v>
      </c>
      <c r="C15" s="53">
        <v>245</v>
      </c>
      <c r="D15" s="53">
        <v>240</v>
      </c>
      <c r="E15" s="53">
        <v>5</v>
      </c>
      <c r="F15" s="53">
        <v>180</v>
      </c>
      <c r="G15" s="53">
        <v>35</v>
      </c>
      <c r="H15" s="53">
        <v>100</v>
      </c>
      <c r="I15" s="53">
        <v>60</v>
      </c>
      <c r="J15" s="53">
        <v>30</v>
      </c>
      <c r="K15" s="53">
        <v>50</v>
      </c>
      <c r="L15" s="53">
        <v>115</v>
      </c>
      <c r="M15" s="53">
        <v>75</v>
      </c>
      <c r="N15" s="53">
        <v>5</v>
      </c>
      <c r="O15" s="53">
        <v>0</v>
      </c>
      <c r="P15" s="53">
        <v>220</v>
      </c>
      <c r="Q15" s="53">
        <v>20</v>
      </c>
      <c r="R15" s="53">
        <v>0</v>
      </c>
      <c r="S15" s="53">
        <v>10</v>
      </c>
      <c r="T15" s="53">
        <v>70</v>
      </c>
      <c r="U15" s="53">
        <v>45</v>
      </c>
      <c r="V15" s="53">
        <v>120</v>
      </c>
    </row>
    <row r="16" spans="2:22" x14ac:dyDescent="0.25">
      <c r="B16" s="52" t="s">
        <v>185</v>
      </c>
      <c r="C16" s="53">
        <v>7135</v>
      </c>
      <c r="D16" s="53">
        <v>6935</v>
      </c>
      <c r="E16" s="53">
        <v>200</v>
      </c>
      <c r="F16" s="53">
        <v>5010</v>
      </c>
      <c r="G16" s="53">
        <v>1610</v>
      </c>
      <c r="H16" s="53">
        <v>2050</v>
      </c>
      <c r="I16" s="53">
        <v>1950</v>
      </c>
      <c r="J16" s="53">
        <v>730</v>
      </c>
      <c r="K16" s="53">
        <v>1095</v>
      </c>
      <c r="L16" s="53">
        <v>3515</v>
      </c>
      <c r="M16" s="53">
        <v>2245</v>
      </c>
      <c r="N16" s="53">
        <v>255</v>
      </c>
      <c r="O16" s="53">
        <v>15</v>
      </c>
      <c r="P16" s="53">
        <v>6080</v>
      </c>
      <c r="Q16" s="53">
        <v>695</v>
      </c>
      <c r="R16" s="53">
        <v>30</v>
      </c>
      <c r="S16" s="53">
        <v>325</v>
      </c>
      <c r="T16" s="53">
        <v>2005</v>
      </c>
      <c r="U16" s="53">
        <v>1040</v>
      </c>
      <c r="V16" s="53">
        <v>3775</v>
      </c>
    </row>
    <row r="17" spans="2:22" x14ac:dyDescent="0.25">
      <c r="B17" s="52" t="s">
        <v>186</v>
      </c>
      <c r="C17" s="53">
        <v>320</v>
      </c>
      <c r="D17" s="53">
        <v>310</v>
      </c>
      <c r="E17" s="53">
        <v>10</v>
      </c>
      <c r="F17" s="53">
        <v>205</v>
      </c>
      <c r="G17" s="53">
        <v>160</v>
      </c>
      <c r="H17" s="53">
        <v>35</v>
      </c>
      <c r="I17" s="53">
        <v>90</v>
      </c>
      <c r="J17" s="53">
        <v>20</v>
      </c>
      <c r="K17" s="53">
        <v>55</v>
      </c>
      <c r="L17" s="53">
        <v>165</v>
      </c>
      <c r="M17" s="53">
        <v>90</v>
      </c>
      <c r="N17" s="53">
        <v>10</v>
      </c>
      <c r="O17" s="53">
        <v>5</v>
      </c>
      <c r="P17" s="53">
        <v>230</v>
      </c>
      <c r="Q17" s="53">
        <v>15</v>
      </c>
      <c r="R17" s="53">
        <v>0</v>
      </c>
      <c r="S17" s="53">
        <v>75</v>
      </c>
      <c r="T17" s="53">
        <v>145</v>
      </c>
      <c r="U17" s="53">
        <v>65</v>
      </c>
      <c r="V17" s="53">
        <v>100</v>
      </c>
    </row>
    <row r="18" spans="2:22" x14ac:dyDescent="0.25">
      <c r="B18" s="52" t="s">
        <v>187</v>
      </c>
      <c r="C18" s="53">
        <v>6800</v>
      </c>
      <c r="D18" s="53">
        <v>6615</v>
      </c>
      <c r="E18" s="53">
        <v>190</v>
      </c>
      <c r="F18" s="53">
        <v>5100</v>
      </c>
      <c r="G18" s="53">
        <v>1970</v>
      </c>
      <c r="H18" s="53">
        <v>1915</v>
      </c>
      <c r="I18" s="53">
        <v>1000</v>
      </c>
      <c r="J18" s="53">
        <v>430</v>
      </c>
      <c r="K18" s="53">
        <v>1255</v>
      </c>
      <c r="L18" s="53">
        <v>3500</v>
      </c>
      <c r="M18" s="53">
        <v>1820</v>
      </c>
      <c r="N18" s="53">
        <v>195</v>
      </c>
      <c r="O18" s="53">
        <v>30</v>
      </c>
      <c r="P18" s="53">
        <v>5850</v>
      </c>
      <c r="Q18" s="53">
        <v>460</v>
      </c>
      <c r="R18" s="53">
        <v>10</v>
      </c>
      <c r="S18" s="53">
        <v>485</v>
      </c>
      <c r="T18" s="53">
        <v>1795</v>
      </c>
      <c r="U18" s="53">
        <v>960</v>
      </c>
      <c r="V18" s="53">
        <v>3715</v>
      </c>
    </row>
    <row r="19" spans="2:22" x14ac:dyDescent="0.25">
      <c r="B19" s="52" t="s">
        <v>188</v>
      </c>
      <c r="C19" s="53">
        <v>2225</v>
      </c>
      <c r="D19" s="53">
        <v>2165</v>
      </c>
      <c r="E19" s="53">
        <v>65</v>
      </c>
      <c r="F19" s="53">
        <v>1545</v>
      </c>
      <c r="G19" s="53">
        <v>400</v>
      </c>
      <c r="H19" s="53">
        <v>675</v>
      </c>
      <c r="I19" s="53">
        <v>470</v>
      </c>
      <c r="J19" s="53">
        <v>235</v>
      </c>
      <c r="K19" s="53">
        <v>390</v>
      </c>
      <c r="L19" s="53">
        <v>1130</v>
      </c>
      <c r="M19" s="53">
        <v>645</v>
      </c>
      <c r="N19" s="53">
        <v>60</v>
      </c>
      <c r="O19" s="53">
        <v>5</v>
      </c>
      <c r="P19" s="53">
        <v>1895</v>
      </c>
      <c r="Q19" s="53">
        <v>210</v>
      </c>
      <c r="R19" s="53">
        <v>5</v>
      </c>
      <c r="S19" s="53">
        <v>125</v>
      </c>
      <c r="T19" s="53">
        <v>715</v>
      </c>
      <c r="U19" s="53">
        <v>300</v>
      </c>
      <c r="V19" s="53">
        <v>1105</v>
      </c>
    </row>
    <row r="20" spans="2:22" x14ac:dyDescent="0.25">
      <c r="B20" s="52" t="s">
        <v>189</v>
      </c>
      <c r="C20" s="53">
        <v>985</v>
      </c>
      <c r="D20" s="53">
        <v>960</v>
      </c>
      <c r="E20" s="53">
        <v>25</v>
      </c>
      <c r="F20" s="53">
        <v>745</v>
      </c>
      <c r="G20" s="53">
        <v>245</v>
      </c>
      <c r="H20" s="53">
        <v>335</v>
      </c>
      <c r="I20" s="53">
        <v>50</v>
      </c>
      <c r="J20" s="53">
        <v>15</v>
      </c>
      <c r="K20" s="53">
        <v>215</v>
      </c>
      <c r="L20" s="53">
        <v>545</v>
      </c>
      <c r="M20" s="53">
        <v>200</v>
      </c>
      <c r="N20" s="53">
        <v>20</v>
      </c>
      <c r="O20" s="53">
        <v>5</v>
      </c>
      <c r="P20" s="53">
        <v>870</v>
      </c>
      <c r="Q20" s="53">
        <v>90</v>
      </c>
      <c r="R20" s="53">
        <v>0</v>
      </c>
      <c r="S20" s="53">
        <v>25</v>
      </c>
      <c r="T20" s="53">
        <v>350</v>
      </c>
      <c r="U20" s="53">
        <v>100</v>
      </c>
      <c r="V20" s="53">
        <v>505</v>
      </c>
    </row>
    <row r="21" spans="2:22" x14ac:dyDescent="0.25">
      <c r="B21" s="52" t="s">
        <v>190</v>
      </c>
      <c r="C21" s="53">
        <v>6630</v>
      </c>
      <c r="D21" s="53">
        <v>6450</v>
      </c>
      <c r="E21" s="53">
        <v>180</v>
      </c>
      <c r="F21" s="53">
        <v>4010</v>
      </c>
      <c r="G21" s="53">
        <v>480</v>
      </c>
      <c r="H21" s="53">
        <v>1825</v>
      </c>
      <c r="I21" s="53">
        <v>2820</v>
      </c>
      <c r="J21" s="53">
        <v>1290</v>
      </c>
      <c r="K21" s="53">
        <v>710</v>
      </c>
      <c r="L21" s="53">
        <v>3240</v>
      </c>
      <c r="M21" s="53">
        <v>2395</v>
      </c>
      <c r="N21" s="53">
        <v>270</v>
      </c>
      <c r="O21" s="53">
        <v>15</v>
      </c>
      <c r="P21" s="53">
        <v>5625</v>
      </c>
      <c r="Q21" s="53">
        <v>665</v>
      </c>
      <c r="R21" s="53">
        <v>40</v>
      </c>
      <c r="S21" s="53">
        <v>300</v>
      </c>
      <c r="T21" s="53">
        <v>1670</v>
      </c>
      <c r="U21" s="53">
        <v>1070</v>
      </c>
      <c r="V21" s="53">
        <v>3625</v>
      </c>
    </row>
    <row r="22" spans="2:22" x14ac:dyDescent="0.25">
      <c r="B22" s="52" t="s">
        <v>191</v>
      </c>
      <c r="C22" s="53">
        <v>2690</v>
      </c>
      <c r="D22" s="53">
        <v>2630</v>
      </c>
      <c r="E22" s="53">
        <v>65</v>
      </c>
      <c r="F22" s="53">
        <v>2105</v>
      </c>
      <c r="G22" s="53">
        <v>635</v>
      </c>
      <c r="H22" s="53">
        <v>860</v>
      </c>
      <c r="I22" s="53">
        <v>470</v>
      </c>
      <c r="J22" s="53">
        <v>155</v>
      </c>
      <c r="K22" s="53">
        <v>485</v>
      </c>
      <c r="L22" s="53">
        <v>1355</v>
      </c>
      <c r="M22" s="53">
        <v>765</v>
      </c>
      <c r="N22" s="53">
        <v>75</v>
      </c>
      <c r="O22" s="53">
        <v>15</v>
      </c>
      <c r="P22" s="53">
        <v>2335</v>
      </c>
      <c r="Q22" s="53">
        <v>180</v>
      </c>
      <c r="R22" s="53">
        <v>10</v>
      </c>
      <c r="S22" s="53">
        <v>165</v>
      </c>
      <c r="T22" s="53">
        <v>745</v>
      </c>
      <c r="U22" s="53">
        <v>300</v>
      </c>
      <c r="V22" s="53">
        <v>1545</v>
      </c>
    </row>
    <row r="23" spans="2:22" x14ac:dyDescent="0.25">
      <c r="B23" s="51" t="s">
        <v>166</v>
      </c>
      <c r="C23" s="54">
        <v>27035</v>
      </c>
      <c r="D23" s="54">
        <v>26300</v>
      </c>
      <c r="E23" s="54">
        <v>735</v>
      </c>
      <c r="F23" s="54">
        <v>18905</v>
      </c>
      <c r="G23" s="54">
        <v>5535</v>
      </c>
      <c r="H23" s="54">
        <v>7795</v>
      </c>
      <c r="I23" s="54">
        <v>6915</v>
      </c>
      <c r="J23" s="54">
        <v>2900</v>
      </c>
      <c r="K23" s="54">
        <v>4250</v>
      </c>
      <c r="L23" s="54">
        <v>13575</v>
      </c>
      <c r="M23" s="54">
        <v>8235</v>
      </c>
      <c r="N23" s="54">
        <v>895</v>
      </c>
      <c r="O23" s="54">
        <v>85</v>
      </c>
      <c r="P23" s="54">
        <v>23100</v>
      </c>
      <c r="Q23" s="54">
        <v>2335</v>
      </c>
      <c r="R23" s="54">
        <v>90</v>
      </c>
      <c r="S23" s="54">
        <v>1510</v>
      </c>
      <c r="T23" s="54">
        <v>7500</v>
      </c>
      <c r="U23" s="54">
        <v>3875</v>
      </c>
      <c r="V23" s="54">
        <v>14490</v>
      </c>
    </row>
    <row r="25" spans="2:22" x14ac:dyDescent="0.25">
      <c r="U25" s="49"/>
    </row>
    <row r="26" spans="2:22" x14ac:dyDescent="0.25">
      <c r="G26" s="49"/>
      <c r="H26" s="49"/>
      <c r="I26" s="49"/>
      <c r="J26" s="49"/>
      <c r="L26" s="49"/>
      <c r="U26" s="49"/>
    </row>
    <row r="31" spans="2:22" s="2" customFormat="1" ht="18.75" x14ac:dyDescent="0.25">
      <c r="B31" s="13" t="s">
        <v>9</v>
      </c>
      <c r="C31" s="13"/>
      <c r="D31" s="13"/>
      <c r="E31" s="13"/>
      <c r="F31" s="13"/>
      <c r="G31" s="13"/>
      <c r="H31" s="13"/>
    </row>
    <row r="32" spans="2:22" s="2" customFormat="1" ht="33" customHeight="1" x14ac:dyDescent="0.25">
      <c r="B32" s="61" t="s">
        <v>38</v>
      </c>
      <c r="C32" s="61"/>
      <c r="D32" s="61"/>
      <c r="E32" s="61"/>
      <c r="F32" s="61"/>
      <c r="G32" s="61"/>
      <c r="H32" s="61"/>
      <c r="I32" s="61"/>
      <c r="J32" s="61"/>
      <c r="K32" s="61"/>
      <c r="L32" s="61"/>
    </row>
    <row r="33" spans="2:8" s="2" customFormat="1" x14ac:dyDescent="0.25">
      <c r="B33" s="14" t="s">
        <v>11</v>
      </c>
      <c r="C33" s="15"/>
      <c r="D33" s="15"/>
      <c r="E33" s="15"/>
      <c r="F33" s="15"/>
      <c r="G33" s="15"/>
      <c r="H33" s="15"/>
    </row>
    <row r="34" spans="2:8" s="2" customFormat="1" x14ac:dyDescent="0.25">
      <c r="B34" s="14"/>
      <c r="C34" s="15"/>
      <c r="D34" s="15"/>
      <c r="E34" s="15"/>
      <c r="F34" s="15"/>
      <c r="G34" s="15"/>
      <c r="H34" s="15"/>
    </row>
    <row r="35" spans="2:8" s="2" customFormat="1" x14ac:dyDescent="0.25">
      <c r="B35" s="16" t="s">
        <v>12</v>
      </c>
      <c r="C35" s="15"/>
      <c r="D35" s="15"/>
      <c r="E35" s="15"/>
      <c r="F35" s="15"/>
      <c r="G35" s="15"/>
      <c r="H35" s="15"/>
    </row>
    <row r="36" spans="2:8" s="2" customFormat="1" x14ac:dyDescent="0.25">
      <c r="B36" s="2" t="s">
        <v>13</v>
      </c>
      <c r="C36" s="17"/>
      <c r="E36" s="17"/>
      <c r="F36" s="17"/>
      <c r="G36" s="17"/>
    </row>
    <row r="37" spans="2:8" s="2" customFormat="1" x14ac:dyDescent="0.25">
      <c r="B37" s="18" t="s">
        <v>58</v>
      </c>
      <c r="C37" s="17"/>
      <c r="D37" s="18"/>
      <c r="E37" s="17"/>
      <c r="F37" s="17"/>
      <c r="G37" s="17"/>
    </row>
    <row r="38" spans="2:8" s="2" customFormat="1" x14ac:dyDescent="0.25"/>
    <row r="39" spans="2:8" s="2" customFormat="1" x14ac:dyDescent="0.25">
      <c r="B39" s="18" t="s">
        <v>15</v>
      </c>
    </row>
    <row r="40" spans="2:8" s="2" customFormat="1" x14ac:dyDescent="0.25"/>
  </sheetData>
  <mergeCells count="1">
    <mergeCell ref="B32:L32"/>
  </mergeCells>
  <hyperlinks>
    <hyperlink ref="C36:G36" r:id="rId1" display="For further information, please contact data@dss.gov.au" xr:uid="{324B55B8-B4EA-444F-ABD2-87CD24B37861}"/>
    <hyperlink ref="B33" r:id="rId2" xr:uid="{157CAF02-9266-4908-95F5-46809DF51B4B}"/>
    <hyperlink ref="B39" r:id="rId3" xr:uid="{2B43275E-A996-406C-AA3A-44EC92F04931}"/>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D6B2-3F5E-46F4-9BFC-472F504B1EFA}">
  <dimension ref="B1:R120"/>
  <sheetViews>
    <sheetView showGridLines="0" workbookViewId="0"/>
  </sheetViews>
  <sheetFormatPr defaultColWidth="9.140625" defaultRowHeight="15" x14ac:dyDescent="0.25"/>
  <cols>
    <col min="1" max="1" width="3.42578125" style="22" customWidth="1"/>
    <col min="2" max="2" width="35" style="22" bestFit="1" customWidth="1"/>
    <col min="3" max="3" width="14.85546875" style="22" bestFit="1" customWidth="1"/>
    <col min="4" max="4" width="8.140625" style="22" bestFit="1" customWidth="1"/>
    <col min="5" max="5" width="6.140625" style="22" bestFit="1" customWidth="1"/>
    <col min="6" max="6" width="13.42578125" style="22" bestFit="1" customWidth="1"/>
    <col min="7" max="7" width="11.28515625" style="22" customWidth="1"/>
    <col min="8" max="8" width="21.28515625" style="22" bestFit="1" customWidth="1"/>
    <col min="9" max="9" width="21" style="22" bestFit="1" customWidth="1"/>
    <col min="10" max="10" width="19.28515625" style="22" bestFit="1" customWidth="1"/>
    <col min="11" max="12" width="16" style="22" bestFit="1" customWidth="1"/>
    <col min="13" max="13" width="14.28515625" style="22" bestFit="1" customWidth="1"/>
    <col min="14" max="14" width="19" style="22" bestFit="1" customWidth="1"/>
    <col min="15" max="15" width="26" style="22" bestFit="1" customWidth="1"/>
    <col min="16" max="16" width="28.140625" style="22" bestFit="1" customWidth="1"/>
    <col min="17" max="17" width="29.5703125" style="22" bestFit="1" customWidth="1"/>
    <col min="18" max="18" width="35.140625" style="22" bestFit="1" customWidth="1"/>
    <col min="19" max="16384" width="9.140625" style="22"/>
  </cols>
  <sheetData>
    <row r="1" spans="2:18" ht="15" customHeight="1" x14ac:dyDescent="0.25"/>
    <row r="2" spans="2:18" ht="15" customHeight="1" x14ac:dyDescent="0.25"/>
    <row r="3" spans="2:18" ht="15" customHeight="1" x14ac:dyDescent="0.25"/>
    <row r="4" spans="2:18" ht="15" customHeight="1" x14ac:dyDescent="0.25"/>
    <row r="6" spans="2:18" s="2" customFormat="1" ht="15" customHeight="1" x14ac:dyDescent="0.25"/>
    <row r="7" spans="2:18" s="2" customFormat="1" ht="15" customHeight="1" x14ac:dyDescent="0.25"/>
    <row r="8" spans="2:18" ht="24" customHeight="1" x14ac:dyDescent="0.25">
      <c r="B8" s="47" t="s">
        <v>192</v>
      </c>
    </row>
    <row r="9" spans="2:18" ht="15.75" customHeight="1" x14ac:dyDescent="0.25">
      <c r="B9" s="5" t="str">
        <f ca="1">"Data as at "&amp;TEXT('Data descriptors'!D44,"DD MMMM YYYY")</f>
        <v>Data as at 31 May 2026</v>
      </c>
    </row>
    <row r="11" spans="2:18" ht="15.75" x14ac:dyDescent="0.25">
      <c r="B11" s="48" t="str">
        <f>"Table 3. Parent Pathways Caseload by Participant Statistical Area Level 4 (SA4)"</f>
        <v>Table 3. Parent Pathways Caseload by Participant Statistical Area Level 4 (SA4)</v>
      </c>
    </row>
    <row r="12" spans="2:18" x14ac:dyDescent="0.25">
      <c r="B12" s="46" t="s">
        <v>96</v>
      </c>
    </row>
    <row r="13" spans="2:18" x14ac:dyDescent="0.25">
      <c r="B13" s="51" t="s">
        <v>193</v>
      </c>
      <c r="C13" s="51" t="s">
        <v>98</v>
      </c>
      <c r="D13" s="51" t="s">
        <v>99</v>
      </c>
      <c r="E13" s="51" t="s">
        <v>100</v>
      </c>
      <c r="F13" s="51" t="s">
        <v>101</v>
      </c>
      <c r="G13" s="51" t="s">
        <v>102</v>
      </c>
      <c r="H13" s="51" t="s">
        <v>103</v>
      </c>
      <c r="I13" s="51" t="s">
        <v>104</v>
      </c>
      <c r="J13" s="51" t="s">
        <v>105</v>
      </c>
      <c r="K13" s="51" t="s">
        <v>106</v>
      </c>
      <c r="L13" s="51" t="s">
        <v>107</v>
      </c>
      <c r="M13" s="51" t="s">
        <v>108</v>
      </c>
      <c r="N13" s="51" t="s">
        <v>109</v>
      </c>
      <c r="O13" s="51" t="s">
        <v>110</v>
      </c>
      <c r="P13" s="51" t="s">
        <v>111</v>
      </c>
      <c r="Q13" s="51" t="s">
        <v>112</v>
      </c>
      <c r="R13" s="51" t="s">
        <v>113</v>
      </c>
    </row>
    <row r="14" spans="2:18" x14ac:dyDescent="0.25">
      <c r="B14" s="52" t="s">
        <v>194</v>
      </c>
      <c r="C14" s="53">
        <v>105</v>
      </c>
      <c r="D14" s="53">
        <v>100</v>
      </c>
      <c r="E14" s="53">
        <v>5</v>
      </c>
      <c r="F14" s="53">
        <v>75</v>
      </c>
      <c r="G14" s="53">
        <v>15</v>
      </c>
      <c r="H14" s="53">
        <v>25</v>
      </c>
      <c r="I14" s="53">
        <v>20</v>
      </c>
      <c r="J14" s="53">
        <v>15</v>
      </c>
      <c r="K14" s="53">
        <v>40</v>
      </c>
      <c r="L14" s="53">
        <v>50</v>
      </c>
      <c r="M14" s="53">
        <v>5</v>
      </c>
      <c r="N14" s="53">
        <v>95</v>
      </c>
      <c r="O14" s="53">
        <v>15</v>
      </c>
      <c r="P14" s="53">
        <v>30</v>
      </c>
      <c r="Q14" s="53">
        <v>15</v>
      </c>
      <c r="R14" s="53">
        <v>60</v>
      </c>
    </row>
    <row r="15" spans="2:18" x14ac:dyDescent="0.25">
      <c r="B15" s="52" t="s">
        <v>195</v>
      </c>
      <c r="C15" s="53">
        <v>1010</v>
      </c>
      <c r="D15" s="53">
        <v>985</v>
      </c>
      <c r="E15" s="53">
        <v>25</v>
      </c>
      <c r="F15" s="53">
        <v>635</v>
      </c>
      <c r="G15" s="53">
        <v>145</v>
      </c>
      <c r="H15" s="53">
        <v>280</v>
      </c>
      <c r="I15" s="53">
        <v>345</v>
      </c>
      <c r="J15" s="53">
        <v>170</v>
      </c>
      <c r="K15" s="53">
        <v>525</v>
      </c>
      <c r="L15" s="53">
        <v>290</v>
      </c>
      <c r="M15" s="53">
        <v>30</v>
      </c>
      <c r="N15" s="53">
        <v>835</v>
      </c>
      <c r="O15" s="53">
        <v>175</v>
      </c>
      <c r="P15" s="53">
        <v>310</v>
      </c>
      <c r="Q15" s="53">
        <v>180</v>
      </c>
      <c r="R15" s="53">
        <v>455</v>
      </c>
    </row>
    <row r="16" spans="2:18" x14ac:dyDescent="0.25">
      <c r="B16" s="52" t="s">
        <v>196</v>
      </c>
      <c r="C16" s="53">
        <v>285</v>
      </c>
      <c r="D16" s="53">
        <v>285</v>
      </c>
      <c r="E16" s="53">
        <v>5</v>
      </c>
      <c r="F16" s="53">
        <v>200</v>
      </c>
      <c r="G16" s="53">
        <v>40</v>
      </c>
      <c r="H16" s="53">
        <v>105</v>
      </c>
      <c r="I16" s="53">
        <v>35</v>
      </c>
      <c r="J16" s="53">
        <v>55</v>
      </c>
      <c r="K16" s="53">
        <v>140</v>
      </c>
      <c r="L16" s="53">
        <v>85</v>
      </c>
      <c r="M16" s="53">
        <v>5</v>
      </c>
      <c r="N16" s="53">
        <v>245</v>
      </c>
      <c r="O16" s="53">
        <v>40</v>
      </c>
      <c r="P16" s="53">
        <v>80</v>
      </c>
      <c r="Q16" s="53">
        <v>30</v>
      </c>
      <c r="R16" s="53">
        <v>170</v>
      </c>
    </row>
    <row r="17" spans="2:18" x14ac:dyDescent="0.25">
      <c r="B17" s="52" t="s">
        <v>197</v>
      </c>
      <c r="C17" s="53">
        <v>230</v>
      </c>
      <c r="D17" s="53">
        <v>220</v>
      </c>
      <c r="E17" s="53">
        <v>10</v>
      </c>
      <c r="F17" s="53">
        <v>170</v>
      </c>
      <c r="G17" s="53">
        <v>40</v>
      </c>
      <c r="H17" s="53">
        <v>45</v>
      </c>
      <c r="I17" s="53">
        <v>50</v>
      </c>
      <c r="J17" s="53">
        <v>45</v>
      </c>
      <c r="K17" s="53">
        <v>105</v>
      </c>
      <c r="L17" s="53">
        <v>75</v>
      </c>
      <c r="M17" s="53">
        <v>5</v>
      </c>
      <c r="N17" s="53">
        <v>195</v>
      </c>
      <c r="O17" s="53">
        <v>35</v>
      </c>
      <c r="P17" s="53">
        <v>65</v>
      </c>
      <c r="Q17" s="53">
        <v>25</v>
      </c>
      <c r="R17" s="53">
        <v>130</v>
      </c>
    </row>
    <row r="18" spans="2:18" x14ac:dyDescent="0.25">
      <c r="B18" s="52" t="s">
        <v>198</v>
      </c>
      <c r="C18" s="53">
        <v>245</v>
      </c>
      <c r="D18" s="53">
        <v>240</v>
      </c>
      <c r="E18" s="53">
        <v>5</v>
      </c>
      <c r="F18" s="53">
        <v>180</v>
      </c>
      <c r="G18" s="53">
        <v>35</v>
      </c>
      <c r="H18" s="53">
        <v>100</v>
      </c>
      <c r="I18" s="53">
        <v>60</v>
      </c>
      <c r="J18" s="53">
        <v>50</v>
      </c>
      <c r="K18" s="53">
        <v>115</v>
      </c>
      <c r="L18" s="53">
        <v>75</v>
      </c>
      <c r="M18" s="53">
        <v>5</v>
      </c>
      <c r="N18" s="53">
        <v>220</v>
      </c>
      <c r="O18" s="53">
        <v>30</v>
      </c>
      <c r="P18" s="53">
        <v>70</v>
      </c>
      <c r="Q18" s="53">
        <v>45</v>
      </c>
      <c r="R18" s="53">
        <v>120</v>
      </c>
    </row>
    <row r="19" spans="2:18" x14ac:dyDescent="0.25">
      <c r="B19" s="52" t="s">
        <v>116</v>
      </c>
      <c r="C19" s="53">
        <v>360</v>
      </c>
      <c r="D19" s="53">
        <v>345</v>
      </c>
      <c r="E19" s="53">
        <v>15</v>
      </c>
      <c r="F19" s="53">
        <v>280</v>
      </c>
      <c r="G19" s="53">
        <v>45</v>
      </c>
      <c r="H19" s="53">
        <v>175</v>
      </c>
      <c r="I19" s="53">
        <v>15</v>
      </c>
      <c r="J19" s="53">
        <v>60</v>
      </c>
      <c r="K19" s="53">
        <v>200</v>
      </c>
      <c r="L19" s="53">
        <v>95</v>
      </c>
      <c r="M19" s="53">
        <v>10</v>
      </c>
      <c r="N19" s="53">
        <v>305</v>
      </c>
      <c r="O19" s="53">
        <v>55</v>
      </c>
      <c r="P19" s="53">
        <v>110</v>
      </c>
      <c r="Q19" s="53">
        <v>45</v>
      </c>
      <c r="R19" s="53">
        <v>195</v>
      </c>
    </row>
    <row r="20" spans="2:18" x14ac:dyDescent="0.25">
      <c r="B20" s="52" t="s">
        <v>199</v>
      </c>
      <c r="C20" s="53">
        <v>120</v>
      </c>
      <c r="D20" s="53">
        <v>115</v>
      </c>
      <c r="E20" s="53">
        <v>5</v>
      </c>
      <c r="F20" s="53">
        <v>80</v>
      </c>
      <c r="G20" s="53">
        <v>25</v>
      </c>
      <c r="H20" s="53">
        <v>50</v>
      </c>
      <c r="I20" s="53">
        <v>5</v>
      </c>
      <c r="J20" s="53">
        <v>20</v>
      </c>
      <c r="K20" s="53">
        <v>60</v>
      </c>
      <c r="L20" s="53">
        <v>35</v>
      </c>
      <c r="M20" s="53">
        <v>5</v>
      </c>
      <c r="N20" s="53">
        <v>100</v>
      </c>
      <c r="O20" s="53">
        <v>20</v>
      </c>
      <c r="P20" s="53">
        <v>40</v>
      </c>
      <c r="Q20" s="53">
        <v>15</v>
      </c>
      <c r="R20" s="53">
        <v>65</v>
      </c>
    </row>
    <row r="21" spans="2:18" x14ac:dyDescent="0.25">
      <c r="B21" s="52" t="s">
        <v>118</v>
      </c>
      <c r="C21" s="53">
        <v>175</v>
      </c>
      <c r="D21" s="53">
        <v>170</v>
      </c>
      <c r="E21" s="53">
        <v>5</v>
      </c>
      <c r="F21" s="53">
        <v>130</v>
      </c>
      <c r="G21" s="53">
        <v>15</v>
      </c>
      <c r="H21" s="53">
        <v>100</v>
      </c>
      <c r="I21" s="53">
        <v>15</v>
      </c>
      <c r="J21" s="53">
        <v>15</v>
      </c>
      <c r="K21" s="53">
        <v>100</v>
      </c>
      <c r="L21" s="53">
        <v>55</v>
      </c>
      <c r="M21" s="53">
        <v>5</v>
      </c>
      <c r="N21" s="53">
        <v>150</v>
      </c>
      <c r="O21" s="53">
        <v>30</v>
      </c>
      <c r="P21" s="53">
        <v>45</v>
      </c>
      <c r="Q21" s="53">
        <v>15</v>
      </c>
      <c r="R21" s="53">
        <v>110</v>
      </c>
    </row>
    <row r="22" spans="2:18" x14ac:dyDescent="0.25">
      <c r="B22" s="52" t="s">
        <v>200</v>
      </c>
      <c r="C22" s="53">
        <v>165</v>
      </c>
      <c r="D22" s="53">
        <v>160</v>
      </c>
      <c r="E22" s="53">
        <v>5</v>
      </c>
      <c r="F22" s="53">
        <v>110</v>
      </c>
      <c r="G22" s="53">
        <v>30</v>
      </c>
      <c r="H22" s="53">
        <v>35</v>
      </c>
      <c r="I22" s="53">
        <v>20</v>
      </c>
      <c r="J22" s="53">
        <v>25</v>
      </c>
      <c r="K22" s="53">
        <v>80</v>
      </c>
      <c r="L22" s="53">
        <v>45</v>
      </c>
      <c r="M22" s="53">
        <v>10</v>
      </c>
      <c r="N22" s="53">
        <v>115</v>
      </c>
      <c r="O22" s="53">
        <v>50</v>
      </c>
      <c r="P22" s="53">
        <v>40</v>
      </c>
      <c r="Q22" s="53">
        <v>30</v>
      </c>
      <c r="R22" s="53">
        <v>85</v>
      </c>
    </row>
    <row r="23" spans="2:18" x14ac:dyDescent="0.25">
      <c r="B23" s="52" t="s">
        <v>201</v>
      </c>
      <c r="C23" s="53">
        <v>130</v>
      </c>
      <c r="D23" s="53">
        <v>130</v>
      </c>
      <c r="E23" s="53">
        <v>5</v>
      </c>
      <c r="F23" s="53">
        <v>95</v>
      </c>
      <c r="G23" s="53">
        <v>30</v>
      </c>
      <c r="H23" s="53">
        <v>45</v>
      </c>
      <c r="I23" s="53">
        <v>30</v>
      </c>
      <c r="J23" s="53">
        <v>35</v>
      </c>
      <c r="K23" s="53">
        <v>65</v>
      </c>
      <c r="L23" s="53">
        <v>30</v>
      </c>
      <c r="M23" s="53">
        <v>5</v>
      </c>
      <c r="N23" s="53">
        <v>115</v>
      </c>
      <c r="O23" s="53">
        <v>20</v>
      </c>
      <c r="P23" s="53">
        <v>25</v>
      </c>
      <c r="Q23" s="53">
        <v>15</v>
      </c>
      <c r="R23" s="53">
        <v>75</v>
      </c>
    </row>
    <row r="24" spans="2:18" x14ac:dyDescent="0.25">
      <c r="B24" s="52" t="s">
        <v>202</v>
      </c>
      <c r="C24" s="53">
        <v>225</v>
      </c>
      <c r="D24" s="53">
        <v>215</v>
      </c>
      <c r="E24" s="53">
        <v>10</v>
      </c>
      <c r="F24" s="53">
        <v>145</v>
      </c>
      <c r="G24" s="53">
        <v>30</v>
      </c>
      <c r="H24" s="53">
        <v>50</v>
      </c>
      <c r="I24" s="53">
        <v>100</v>
      </c>
      <c r="J24" s="53">
        <v>25</v>
      </c>
      <c r="K24" s="53">
        <v>100</v>
      </c>
      <c r="L24" s="53">
        <v>85</v>
      </c>
      <c r="M24" s="53">
        <v>10</v>
      </c>
      <c r="N24" s="53">
        <v>170</v>
      </c>
      <c r="O24" s="53">
        <v>55</v>
      </c>
      <c r="P24" s="53">
        <v>35</v>
      </c>
      <c r="Q24" s="53">
        <v>45</v>
      </c>
      <c r="R24" s="53">
        <v>130</v>
      </c>
    </row>
    <row r="25" spans="2:18" x14ac:dyDescent="0.25">
      <c r="B25" s="52" t="s">
        <v>203</v>
      </c>
      <c r="C25" s="53">
        <v>50</v>
      </c>
      <c r="D25" s="53">
        <v>45</v>
      </c>
      <c r="E25" s="53">
        <v>5</v>
      </c>
      <c r="F25" s="53">
        <v>40</v>
      </c>
      <c r="G25" s="53">
        <v>10</v>
      </c>
      <c r="H25" s="53">
        <v>20</v>
      </c>
      <c r="I25" s="53">
        <v>5</v>
      </c>
      <c r="J25" s="53">
        <v>5</v>
      </c>
      <c r="K25" s="53">
        <v>25</v>
      </c>
      <c r="L25" s="53">
        <v>15</v>
      </c>
      <c r="M25" s="53">
        <v>5</v>
      </c>
      <c r="N25" s="53">
        <v>45</v>
      </c>
      <c r="O25" s="53">
        <v>5</v>
      </c>
      <c r="P25" s="53">
        <v>5</v>
      </c>
      <c r="Q25" s="53">
        <v>10</v>
      </c>
      <c r="R25" s="53">
        <v>30</v>
      </c>
    </row>
    <row r="26" spans="2:18" x14ac:dyDescent="0.25">
      <c r="B26" s="52" t="s">
        <v>204</v>
      </c>
      <c r="C26" s="53">
        <v>75</v>
      </c>
      <c r="D26" s="53">
        <v>70</v>
      </c>
      <c r="E26" s="53">
        <v>5</v>
      </c>
      <c r="F26" s="53">
        <v>60</v>
      </c>
      <c r="G26" s="53">
        <v>10</v>
      </c>
      <c r="H26" s="53">
        <v>20</v>
      </c>
      <c r="I26" s="53">
        <v>25</v>
      </c>
      <c r="J26" s="53">
        <v>10</v>
      </c>
      <c r="K26" s="53">
        <v>30</v>
      </c>
      <c r="L26" s="53">
        <v>30</v>
      </c>
      <c r="M26" s="53">
        <v>5</v>
      </c>
      <c r="N26" s="53">
        <v>65</v>
      </c>
      <c r="O26" s="53">
        <v>10</v>
      </c>
      <c r="P26" s="53">
        <v>10</v>
      </c>
      <c r="Q26" s="53">
        <v>10</v>
      </c>
      <c r="R26" s="53">
        <v>50</v>
      </c>
    </row>
    <row r="27" spans="2:18" x14ac:dyDescent="0.25">
      <c r="B27" s="52" t="s">
        <v>205</v>
      </c>
      <c r="C27" s="53">
        <v>240</v>
      </c>
      <c r="D27" s="53">
        <v>235</v>
      </c>
      <c r="E27" s="53">
        <v>5</v>
      </c>
      <c r="F27" s="53">
        <v>200</v>
      </c>
      <c r="G27" s="53">
        <v>65</v>
      </c>
      <c r="H27" s="53">
        <v>100</v>
      </c>
      <c r="I27" s="53">
        <v>15</v>
      </c>
      <c r="J27" s="53">
        <v>45</v>
      </c>
      <c r="K27" s="53">
        <v>115</v>
      </c>
      <c r="L27" s="53">
        <v>75</v>
      </c>
      <c r="M27" s="53">
        <v>5</v>
      </c>
      <c r="N27" s="53">
        <v>210</v>
      </c>
      <c r="O27" s="53">
        <v>30</v>
      </c>
      <c r="P27" s="53">
        <v>70</v>
      </c>
      <c r="Q27" s="53">
        <v>20</v>
      </c>
      <c r="R27" s="53">
        <v>145</v>
      </c>
    </row>
    <row r="28" spans="2:18" x14ac:dyDescent="0.25">
      <c r="B28" s="52" t="s">
        <v>121</v>
      </c>
      <c r="C28" s="53">
        <v>755</v>
      </c>
      <c r="D28" s="53">
        <v>730</v>
      </c>
      <c r="E28" s="53">
        <v>25</v>
      </c>
      <c r="F28" s="53">
        <v>645</v>
      </c>
      <c r="G28" s="53">
        <v>440</v>
      </c>
      <c r="H28" s="53">
        <v>120</v>
      </c>
      <c r="I28" s="53">
        <v>45</v>
      </c>
      <c r="J28" s="53">
        <v>145</v>
      </c>
      <c r="K28" s="53">
        <v>370</v>
      </c>
      <c r="L28" s="53">
        <v>215</v>
      </c>
      <c r="M28" s="53">
        <v>30</v>
      </c>
      <c r="N28" s="53">
        <v>705</v>
      </c>
      <c r="O28" s="53">
        <v>50</v>
      </c>
      <c r="P28" s="53">
        <v>210</v>
      </c>
      <c r="Q28" s="53">
        <v>90</v>
      </c>
      <c r="R28" s="53">
        <v>440</v>
      </c>
    </row>
    <row r="29" spans="2:18" x14ac:dyDescent="0.25">
      <c r="B29" s="52" t="s">
        <v>122</v>
      </c>
      <c r="C29" s="53">
        <v>145</v>
      </c>
      <c r="D29" s="53">
        <v>135</v>
      </c>
      <c r="E29" s="53">
        <v>10</v>
      </c>
      <c r="F29" s="53">
        <v>115</v>
      </c>
      <c r="G29" s="53">
        <v>40</v>
      </c>
      <c r="H29" s="53">
        <v>50</v>
      </c>
      <c r="I29" s="53">
        <v>10</v>
      </c>
      <c r="J29" s="53">
        <v>25</v>
      </c>
      <c r="K29" s="53">
        <v>70</v>
      </c>
      <c r="L29" s="53">
        <v>40</v>
      </c>
      <c r="M29" s="53">
        <v>5</v>
      </c>
      <c r="N29" s="53">
        <v>130</v>
      </c>
      <c r="O29" s="53">
        <v>15</v>
      </c>
      <c r="P29" s="53">
        <v>45</v>
      </c>
      <c r="Q29" s="53">
        <v>10</v>
      </c>
      <c r="R29" s="53">
        <v>65</v>
      </c>
    </row>
    <row r="30" spans="2:18" x14ac:dyDescent="0.25">
      <c r="B30" s="52" t="s">
        <v>206</v>
      </c>
      <c r="C30" s="53">
        <v>340</v>
      </c>
      <c r="D30" s="53">
        <v>330</v>
      </c>
      <c r="E30" s="53">
        <v>10</v>
      </c>
      <c r="F30" s="53">
        <v>285</v>
      </c>
      <c r="G30" s="53">
        <v>75</v>
      </c>
      <c r="H30" s="53">
        <v>185</v>
      </c>
      <c r="I30" s="53">
        <v>10</v>
      </c>
      <c r="J30" s="53">
        <v>75</v>
      </c>
      <c r="K30" s="53">
        <v>175</v>
      </c>
      <c r="L30" s="53">
        <v>80</v>
      </c>
      <c r="M30" s="53">
        <v>10</v>
      </c>
      <c r="N30" s="53">
        <v>305</v>
      </c>
      <c r="O30" s="53">
        <v>35</v>
      </c>
      <c r="P30" s="53">
        <v>95</v>
      </c>
      <c r="Q30" s="53">
        <v>25</v>
      </c>
      <c r="R30" s="53">
        <v>205</v>
      </c>
    </row>
    <row r="31" spans="2:18" x14ac:dyDescent="0.25">
      <c r="B31" s="52" t="s">
        <v>207</v>
      </c>
      <c r="C31" s="53">
        <v>470</v>
      </c>
      <c r="D31" s="53">
        <v>450</v>
      </c>
      <c r="E31" s="53">
        <v>20</v>
      </c>
      <c r="F31" s="53">
        <v>395</v>
      </c>
      <c r="G31" s="53">
        <v>185</v>
      </c>
      <c r="H31" s="53">
        <v>140</v>
      </c>
      <c r="I31" s="53">
        <v>10</v>
      </c>
      <c r="J31" s="53">
        <v>100</v>
      </c>
      <c r="K31" s="53">
        <v>255</v>
      </c>
      <c r="L31" s="53">
        <v>100</v>
      </c>
      <c r="M31" s="53">
        <v>10</v>
      </c>
      <c r="N31" s="53">
        <v>440</v>
      </c>
      <c r="O31" s="53">
        <v>30</v>
      </c>
      <c r="P31" s="53">
        <v>170</v>
      </c>
      <c r="Q31" s="53">
        <v>60</v>
      </c>
      <c r="R31" s="53">
        <v>220</v>
      </c>
    </row>
    <row r="32" spans="2:18" x14ac:dyDescent="0.25">
      <c r="B32" s="52" t="s">
        <v>123</v>
      </c>
      <c r="C32" s="53">
        <v>265</v>
      </c>
      <c r="D32" s="53">
        <v>255</v>
      </c>
      <c r="E32" s="53">
        <v>10</v>
      </c>
      <c r="F32" s="53">
        <v>215</v>
      </c>
      <c r="G32" s="53">
        <v>80</v>
      </c>
      <c r="H32" s="53">
        <v>95</v>
      </c>
      <c r="I32" s="53">
        <v>10</v>
      </c>
      <c r="J32" s="53">
        <v>60</v>
      </c>
      <c r="K32" s="53">
        <v>130</v>
      </c>
      <c r="L32" s="53">
        <v>60</v>
      </c>
      <c r="M32" s="53">
        <v>10</v>
      </c>
      <c r="N32" s="53">
        <v>235</v>
      </c>
      <c r="O32" s="53">
        <v>30</v>
      </c>
      <c r="P32" s="53">
        <v>90</v>
      </c>
      <c r="Q32" s="53">
        <v>30</v>
      </c>
      <c r="R32" s="53">
        <v>125</v>
      </c>
    </row>
    <row r="33" spans="2:18" x14ac:dyDescent="0.25">
      <c r="B33" s="52" t="s">
        <v>208</v>
      </c>
      <c r="C33" s="53">
        <v>245</v>
      </c>
      <c r="D33" s="53">
        <v>235</v>
      </c>
      <c r="E33" s="53">
        <v>10</v>
      </c>
      <c r="F33" s="53">
        <v>195</v>
      </c>
      <c r="G33" s="53">
        <v>75</v>
      </c>
      <c r="H33" s="53">
        <v>80</v>
      </c>
      <c r="I33" s="53">
        <v>20</v>
      </c>
      <c r="J33" s="53">
        <v>45</v>
      </c>
      <c r="K33" s="53">
        <v>125</v>
      </c>
      <c r="L33" s="53">
        <v>65</v>
      </c>
      <c r="M33" s="53">
        <v>10</v>
      </c>
      <c r="N33" s="53">
        <v>230</v>
      </c>
      <c r="O33" s="53">
        <v>15</v>
      </c>
      <c r="P33" s="53">
        <v>60</v>
      </c>
      <c r="Q33" s="53">
        <v>20</v>
      </c>
      <c r="R33" s="53">
        <v>160</v>
      </c>
    </row>
    <row r="34" spans="2:18" x14ac:dyDescent="0.25">
      <c r="B34" s="52" t="s">
        <v>209</v>
      </c>
      <c r="C34" s="53">
        <v>195</v>
      </c>
      <c r="D34" s="53">
        <v>190</v>
      </c>
      <c r="E34" s="53">
        <v>5</v>
      </c>
      <c r="F34" s="53">
        <v>145</v>
      </c>
      <c r="G34" s="53">
        <v>55</v>
      </c>
      <c r="H34" s="53">
        <v>70</v>
      </c>
      <c r="I34" s="53">
        <v>5</v>
      </c>
      <c r="J34" s="53">
        <v>45</v>
      </c>
      <c r="K34" s="53">
        <v>110</v>
      </c>
      <c r="L34" s="53">
        <v>30</v>
      </c>
      <c r="M34" s="53">
        <v>10</v>
      </c>
      <c r="N34" s="53">
        <v>170</v>
      </c>
      <c r="O34" s="53">
        <v>25</v>
      </c>
      <c r="P34" s="53">
        <v>65</v>
      </c>
      <c r="Q34" s="53">
        <v>20</v>
      </c>
      <c r="R34" s="53">
        <v>100</v>
      </c>
    </row>
    <row r="35" spans="2:18" x14ac:dyDescent="0.25">
      <c r="B35" s="52" t="s">
        <v>210</v>
      </c>
      <c r="C35" s="53">
        <v>290</v>
      </c>
      <c r="D35" s="53">
        <v>280</v>
      </c>
      <c r="E35" s="53">
        <v>10</v>
      </c>
      <c r="F35" s="53">
        <v>180</v>
      </c>
      <c r="G35" s="53">
        <v>140</v>
      </c>
      <c r="H35" s="53">
        <v>30</v>
      </c>
      <c r="I35" s="53">
        <v>90</v>
      </c>
      <c r="J35" s="53">
        <v>50</v>
      </c>
      <c r="K35" s="53">
        <v>150</v>
      </c>
      <c r="L35" s="53">
        <v>80</v>
      </c>
      <c r="M35" s="53">
        <v>10</v>
      </c>
      <c r="N35" s="53">
        <v>205</v>
      </c>
      <c r="O35" s="53">
        <v>85</v>
      </c>
      <c r="P35" s="53">
        <v>125</v>
      </c>
      <c r="Q35" s="53">
        <v>60</v>
      </c>
      <c r="R35" s="53">
        <v>95</v>
      </c>
    </row>
    <row r="36" spans="2:18" x14ac:dyDescent="0.25">
      <c r="B36" s="52" t="s">
        <v>211</v>
      </c>
      <c r="C36" s="53">
        <v>135</v>
      </c>
      <c r="D36" s="53">
        <v>130</v>
      </c>
      <c r="E36" s="53">
        <v>5</v>
      </c>
      <c r="F36" s="53">
        <v>120</v>
      </c>
      <c r="G36" s="53">
        <v>90</v>
      </c>
      <c r="H36" s="53">
        <v>50</v>
      </c>
      <c r="I36" s="53">
        <v>5</v>
      </c>
      <c r="J36" s="53">
        <v>25</v>
      </c>
      <c r="K36" s="53">
        <v>75</v>
      </c>
      <c r="L36" s="53">
        <v>30</v>
      </c>
      <c r="M36" s="53">
        <v>5</v>
      </c>
      <c r="N36" s="53">
        <v>115</v>
      </c>
      <c r="O36" s="53">
        <v>25</v>
      </c>
      <c r="P36" s="53">
        <v>65</v>
      </c>
      <c r="Q36" s="53">
        <v>10</v>
      </c>
      <c r="R36" s="53">
        <v>60</v>
      </c>
    </row>
    <row r="37" spans="2:18" x14ac:dyDescent="0.25">
      <c r="B37" s="52" t="s">
        <v>212</v>
      </c>
      <c r="C37" s="53">
        <v>405</v>
      </c>
      <c r="D37" s="53">
        <v>395</v>
      </c>
      <c r="E37" s="53">
        <v>10</v>
      </c>
      <c r="F37" s="53">
        <v>280</v>
      </c>
      <c r="G37" s="53">
        <v>30</v>
      </c>
      <c r="H37" s="53">
        <v>135</v>
      </c>
      <c r="I37" s="53">
        <v>100</v>
      </c>
      <c r="J37" s="53">
        <v>70</v>
      </c>
      <c r="K37" s="53">
        <v>205</v>
      </c>
      <c r="L37" s="53">
        <v>115</v>
      </c>
      <c r="M37" s="53">
        <v>20</v>
      </c>
      <c r="N37" s="53">
        <v>325</v>
      </c>
      <c r="O37" s="53">
        <v>75</v>
      </c>
      <c r="P37" s="53">
        <v>140</v>
      </c>
      <c r="Q37" s="53">
        <v>45</v>
      </c>
      <c r="R37" s="53">
        <v>205</v>
      </c>
    </row>
    <row r="38" spans="2:18" x14ac:dyDescent="0.25">
      <c r="B38" s="52" t="s">
        <v>131</v>
      </c>
      <c r="C38" s="53">
        <v>345</v>
      </c>
      <c r="D38" s="53">
        <v>340</v>
      </c>
      <c r="E38" s="53">
        <v>5</v>
      </c>
      <c r="F38" s="53">
        <v>270</v>
      </c>
      <c r="G38" s="53">
        <v>30</v>
      </c>
      <c r="H38" s="53">
        <v>130</v>
      </c>
      <c r="I38" s="53">
        <v>60</v>
      </c>
      <c r="J38" s="53">
        <v>35</v>
      </c>
      <c r="K38" s="53">
        <v>160</v>
      </c>
      <c r="L38" s="53">
        <v>130</v>
      </c>
      <c r="M38" s="53">
        <v>20</v>
      </c>
      <c r="N38" s="53">
        <v>310</v>
      </c>
      <c r="O38" s="53">
        <v>35</v>
      </c>
      <c r="P38" s="53">
        <v>40</v>
      </c>
      <c r="Q38" s="53">
        <v>35</v>
      </c>
      <c r="R38" s="53">
        <v>245</v>
      </c>
    </row>
    <row r="39" spans="2:18" x14ac:dyDescent="0.25">
      <c r="B39" s="52" t="s">
        <v>213</v>
      </c>
      <c r="C39" s="53">
        <v>375</v>
      </c>
      <c r="D39" s="53">
        <v>370</v>
      </c>
      <c r="E39" s="53">
        <v>5</v>
      </c>
      <c r="F39" s="53">
        <v>285</v>
      </c>
      <c r="G39" s="53">
        <v>105</v>
      </c>
      <c r="H39" s="53">
        <v>110</v>
      </c>
      <c r="I39" s="53">
        <v>25</v>
      </c>
      <c r="J39" s="53">
        <v>85</v>
      </c>
      <c r="K39" s="53">
        <v>200</v>
      </c>
      <c r="L39" s="53">
        <v>85</v>
      </c>
      <c r="M39" s="53">
        <v>5</v>
      </c>
      <c r="N39" s="53">
        <v>335</v>
      </c>
      <c r="O39" s="53">
        <v>40</v>
      </c>
      <c r="P39" s="53">
        <v>125</v>
      </c>
      <c r="Q39" s="53">
        <v>35</v>
      </c>
      <c r="R39" s="53">
        <v>200</v>
      </c>
    </row>
    <row r="40" spans="2:18" x14ac:dyDescent="0.25">
      <c r="B40" s="52" t="s">
        <v>214</v>
      </c>
      <c r="C40" s="53">
        <v>155</v>
      </c>
      <c r="D40" s="53">
        <v>150</v>
      </c>
      <c r="E40" s="53">
        <v>5</v>
      </c>
      <c r="F40" s="53">
        <v>125</v>
      </c>
      <c r="G40" s="53">
        <v>25</v>
      </c>
      <c r="H40" s="53">
        <v>80</v>
      </c>
      <c r="I40" s="53">
        <v>5</v>
      </c>
      <c r="J40" s="53">
        <v>30</v>
      </c>
      <c r="K40" s="53">
        <v>75</v>
      </c>
      <c r="L40" s="53">
        <v>50</v>
      </c>
      <c r="M40" s="53">
        <v>5</v>
      </c>
      <c r="N40" s="53">
        <v>140</v>
      </c>
      <c r="O40" s="53">
        <v>15</v>
      </c>
      <c r="P40" s="53">
        <v>50</v>
      </c>
      <c r="Q40" s="53">
        <v>15</v>
      </c>
      <c r="R40" s="53">
        <v>80</v>
      </c>
    </row>
    <row r="41" spans="2:18" x14ac:dyDescent="0.25">
      <c r="B41" s="52" t="s">
        <v>215</v>
      </c>
      <c r="C41" s="53">
        <v>390</v>
      </c>
      <c r="D41" s="53">
        <v>380</v>
      </c>
      <c r="E41" s="53">
        <v>10</v>
      </c>
      <c r="F41" s="53">
        <v>320</v>
      </c>
      <c r="G41" s="53">
        <v>120</v>
      </c>
      <c r="H41" s="53">
        <v>195</v>
      </c>
      <c r="I41" s="53">
        <v>5</v>
      </c>
      <c r="J41" s="53">
        <v>105</v>
      </c>
      <c r="K41" s="53">
        <v>200</v>
      </c>
      <c r="L41" s="53">
        <v>75</v>
      </c>
      <c r="M41" s="53">
        <v>5</v>
      </c>
      <c r="N41" s="53">
        <v>345</v>
      </c>
      <c r="O41" s="53">
        <v>40</v>
      </c>
      <c r="P41" s="53">
        <v>125</v>
      </c>
      <c r="Q41" s="53">
        <v>25</v>
      </c>
      <c r="R41" s="53">
        <v>210</v>
      </c>
    </row>
    <row r="42" spans="2:18" x14ac:dyDescent="0.25">
      <c r="B42" s="52" t="s">
        <v>216</v>
      </c>
      <c r="C42" s="53">
        <v>240</v>
      </c>
      <c r="D42" s="53">
        <v>235</v>
      </c>
      <c r="E42" s="53">
        <v>5</v>
      </c>
      <c r="F42" s="53">
        <v>190</v>
      </c>
      <c r="G42" s="53">
        <v>45</v>
      </c>
      <c r="H42" s="53">
        <v>110</v>
      </c>
      <c r="I42" s="53">
        <v>30</v>
      </c>
      <c r="J42" s="53">
        <v>35</v>
      </c>
      <c r="K42" s="53">
        <v>135</v>
      </c>
      <c r="L42" s="53">
        <v>65</v>
      </c>
      <c r="M42" s="53">
        <v>5</v>
      </c>
      <c r="N42" s="53">
        <v>220</v>
      </c>
      <c r="O42" s="53">
        <v>20</v>
      </c>
      <c r="P42" s="53">
        <v>65</v>
      </c>
      <c r="Q42" s="53">
        <v>20</v>
      </c>
      <c r="R42" s="53">
        <v>145</v>
      </c>
    </row>
    <row r="43" spans="2:18" x14ac:dyDescent="0.25">
      <c r="B43" s="52" t="s">
        <v>217</v>
      </c>
      <c r="C43" s="53">
        <v>695</v>
      </c>
      <c r="D43" s="53">
        <v>675</v>
      </c>
      <c r="E43" s="53">
        <v>15</v>
      </c>
      <c r="F43" s="53">
        <v>520</v>
      </c>
      <c r="G43" s="53">
        <v>155</v>
      </c>
      <c r="H43" s="53">
        <v>170</v>
      </c>
      <c r="I43" s="53">
        <v>120</v>
      </c>
      <c r="J43" s="53">
        <v>135</v>
      </c>
      <c r="K43" s="53">
        <v>360</v>
      </c>
      <c r="L43" s="53">
        <v>175</v>
      </c>
      <c r="M43" s="53">
        <v>25</v>
      </c>
      <c r="N43" s="53">
        <v>590</v>
      </c>
      <c r="O43" s="53">
        <v>100</v>
      </c>
      <c r="P43" s="53">
        <v>160</v>
      </c>
      <c r="Q43" s="53">
        <v>105</v>
      </c>
      <c r="R43" s="53">
        <v>405</v>
      </c>
    </row>
    <row r="44" spans="2:18" x14ac:dyDescent="0.25">
      <c r="B44" s="52" t="s">
        <v>218</v>
      </c>
      <c r="C44" s="53">
        <v>455</v>
      </c>
      <c r="D44" s="53">
        <v>440</v>
      </c>
      <c r="E44" s="53">
        <v>15</v>
      </c>
      <c r="F44" s="53">
        <v>350</v>
      </c>
      <c r="G44" s="53">
        <v>45</v>
      </c>
      <c r="H44" s="53">
        <v>180</v>
      </c>
      <c r="I44" s="53">
        <v>15</v>
      </c>
      <c r="J44" s="53">
        <v>75</v>
      </c>
      <c r="K44" s="53">
        <v>250</v>
      </c>
      <c r="L44" s="53">
        <v>120</v>
      </c>
      <c r="M44" s="53">
        <v>10</v>
      </c>
      <c r="N44" s="53">
        <v>410</v>
      </c>
      <c r="O44" s="53">
        <v>45</v>
      </c>
      <c r="P44" s="53">
        <v>135</v>
      </c>
      <c r="Q44" s="53">
        <v>40</v>
      </c>
      <c r="R44" s="53">
        <v>255</v>
      </c>
    </row>
    <row r="45" spans="2:18" x14ac:dyDescent="0.25">
      <c r="B45" s="52" t="s">
        <v>219</v>
      </c>
      <c r="C45" s="53">
        <v>290</v>
      </c>
      <c r="D45" s="53">
        <v>285</v>
      </c>
      <c r="E45" s="53">
        <v>5</v>
      </c>
      <c r="F45" s="53">
        <v>205</v>
      </c>
      <c r="G45" s="53">
        <v>60</v>
      </c>
      <c r="H45" s="53">
        <v>110</v>
      </c>
      <c r="I45" s="53">
        <v>20</v>
      </c>
      <c r="J45" s="53">
        <v>60</v>
      </c>
      <c r="K45" s="53">
        <v>160</v>
      </c>
      <c r="L45" s="53">
        <v>55</v>
      </c>
      <c r="M45" s="53">
        <v>10</v>
      </c>
      <c r="N45" s="53">
        <v>240</v>
      </c>
      <c r="O45" s="53">
        <v>50</v>
      </c>
      <c r="P45" s="53">
        <v>115</v>
      </c>
      <c r="Q45" s="53">
        <v>30</v>
      </c>
      <c r="R45" s="53">
        <v>140</v>
      </c>
    </row>
    <row r="46" spans="2:18" x14ac:dyDescent="0.25">
      <c r="B46" s="52" t="s">
        <v>220</v>
      </c>
      <c r="C46" s="53">
        <v>1110</v>
      </c>
      <c r="D46" s="53">
        <v>1085</v>
      </c>
      <c r="E46" s="53">
        <v>25</v>
      </c>
      <c r="F46" s="53">
        <v>730</v>
      </c>
      <c r="G46" s="53">
        <v>185</v>
      </c>
      <c r="H46" s="53">
        <v>265</v>
      </c>
      <c r="I46" s="53">
        <v>340</v>
      </c>
      <c r="J46" s="53">
        <v>185</v>
      </c>
      <c r="K46" s="53">
        <v>590</v>
      </c>
      <c r="L46" s="53">
        <v>310</v>
      </c>
      <c r="M46" s="53">
        <v>25</v>
      </c>
      <c r="N46" s="53">
        <v>845</v>
      </c>
      <c r="O46" s="53">
        <v>265</v>
      </c>
      <c r="P46" s="53">
        <v>235</v>
      </c>
      <c r="Q46" s="53">
        <v>270</v>
      </c>
      <c r="R46" s="53">
        <v>550</v>
      </c>
    </row>
    <row r="47" spans="2:18" x14ac:dyDescent="0.25">
      <c r="B47" s="52" t="s">
        <v>221</v>
      </c>
      <c r="C47" s="53">
        <v>210</v>
      </c>
      <c r="D47" s="53">
        <v>205</v>
      </c>
      <c r="E47" s="53">
        <v>5</v>
      </c>
      <c r="F47" s="53">
        <v>170</v>
      </c>
      <c r="G47" s="53">
        <v>75</v>
      </c>
      <c r="H47" s="53">
        <v>55</v>
      </c>
      <c r="I47" s="53">
        <v>5</v>
      </c>
      <c r="J47" s="53">
        <v>30</v>
      </c>
      <c r="K47" s="53">
        <v>115</v>
      </c>
      <c r="L47" s="53">
        <v>55</v>
      </c>
      <c r="M47" s="53">
        <v>10</v>
      </c>
      <c r="N47" s="53">
        <v>195</v>
      </c>
      <c r="O47" s="53">
        <v>15</v>
      </c>
      <c r="P47" s="53">
        <v>65</v>
      </c>
      <c r="Q47" s="53">
        <v>25</v>
      </c>
      <c r="R47" s="53">
        <v>105</v>
      </c>
    </row>
    <row r="48" spans="2:18" x14ac:dyDescent="0.25">
      <c r="B48" s="52" t="s">
        <v>222</v>
      </c>
      <c r="C48" s="53">
        <v>155</v>
      </c>
      <c r="D48" s="53">
        <v>150</v>
      </c>
      <c r="E48" s="53">
        <v>5</v>
      </c>
      <c r="F48" s="53">
        <v>125</v>
      </c>
      <c r="G48" s="53">
        <v>25</v>
      </c>
      <c r="H48" s="53">
        <v>50</v>
      </c>
      <c r="I48" s="53">
        <v>15</v>
      </c>
      <c r="J48" s="53">
        <v>25</v>
      </c>
      <c r="K48" s="53">
        <v>80</v>
      </c>
      <c r="L48" s="53">
        <v>45</v>
      </c>
      <c r="M48" s="53">
        <v>5</v>
      </c>
      <c r="N48" s="53">
        <v>135</v>
      </c>
      <c r="O48" s="53">
        <v>20</v>
      </c>
      <c r="P48" s="53">
        <v>30</v>
      </c>
      <c r="Q48" s="53">
        <v>10</v>
      </c>
      <c r="R48" s="53">
        <v>90</v>
      </c>
    </row>
    <row r="49" spans="2:18" x14ac:dyDescent="0.25">
      <c r="B49" s="52" t="s">
        <v>223</v>
      </c>
      <c r="C49" s="53">
        <v>370</v>
      </c>
      <c r="D49" s="53">
        <v>355</v>
      </c>
      <c r="E49" s="53">
        <v>10</v>
      </c>
      <c r="F49" s="53">
        <v>260</v>
      </c>
      <c r="G49" s="53">
        <v>10</v>
      </c>
      <c r="H49" s="53">
        <v>30</v>
      </c>
      <c r="I49" s="53">
        <v>280</v>
      </c>
      <c r="J49" s="53">
        <v>20</v>
      </c>
      <c r="K49" s="53">
        <v>185</v>
      </c>
      <c r="L49" s="53">
        <v>135</v>
      </c>
      <c r="M49" s="53">
        <v>30</v>
      </c>
      <c r="N49" s="53">
        <v>310</v>
      </c>
      <c r="O49" s="53">
        <v>60</v>
      </c>
      <c r="P49" s="53">
        <v>85</v>
      </c>
      <c r="Q49" s="53">
        <v>55</v>
      </c>
      <c r="R49" s="53">
        <v>220</v>
      </c>
    </row>
    <row r="50" spans="2:18" x14ac:dyDescent="0.25">
      <c r="B50" s="52" t="s">
        <v>224</v>
      </c>
      <c r="C50" s="53">
        <v>40</v>
      </c>
      <c r="D50" s="53">
        <v>40</v>
      </c>
      <c r="E50" s="53">
        <v>5</v>
      </c>
      <c r="F50" s="53">
        <v>25</v>
      </c>
      <c r="G50" s="53">
        <v>5</v>
      </c>
      <c r="H50" s="53">
        <v>10</v>
      </c>
      <c r="I50" s="53">
        <v>20</v>
      </c>
      <c r="J50" s="53">
        <v>5</v>
      </c>
      <c r="K50" s="53">
        <v>15</v>
      </c>
      <c r="L50" s="53">
        <v>20</v>
      </c>
      <c r="M50" s="53">
        <v>5</v>
      </c>
      <c r="N50" s="53">
        <v>35</v>
      </c>
      <c r="O50" s="53">
        <v>5</v>
      </c>
      <c r="P50" s="53">
        <v>5</v>
      </c>
      <c r="Q50" s="53">
        <v>5</v>
      </c>
      <c r="R50" s="53">
        <v>30</v>
      </c>
    </row>
    <row r="51" spans="2:18" x14ac:dyDescent="0.25">
      <c r="B51" s="52" t="s">
        <v>225</v>
      </c>
      <c r="C51" s="53">
        <v>70</v>
      </c>
      <c r="D51" s="53">
        <v>65</v>
      </c>
      <c r="E51" s="53">
        <v>5</v>
      </c>
      <c r="F51" s="53">
        <v>55</v>
      </c>
      <c r="G51" s="53">
        <v>5</v>
      </c>
      <c r="H51" s="53">
        <v>20</v>
      </c>
      <c r="I51" s="53">
        <v>25</v>
      </c>
      <c r="J51" s="53">
        <v>10</v>
      </c>
      <c r="K51" s="53">
        <v>25</v>
      </c>
      <c r="L51" s="53">
        <v>30</v>
      </c>
      <c r="M51" s="53">
        <v>5</v>
      </c>
      <c r="N51" s="53">
        <v>65</v>
      </c>
      <c r="O51" s="53">
        <v>5</v>
      </c>
      <c r="P51" s="53">
        <v>15</v>
      </c>
      <c r="Q51" s="53">
        <v>10</v>
      </c>
      <c r="R51" s="53">
        <v>45</v>
      </c>
    </row>
    <row r="52" spans="2:18" x14ac:dyDescent="0.25">
      <c r="B52" s="52" t="s">
        <v>226</v>
      </c>
      <c r="C52" s="53">
        <v>470</v>
      </c>
      <c r="D52" s="53">
        <v>455</v>
      </c>
      <c r="E52" s="53">
        <v>15</v>
      </c>
      <c r="F52" s="53">
        <v>270</v>
      </c>
      <c r="G52" s="53">
        <v>30</v>
      </c>
      <c r="H52" s="53">
        <v>100</v>
      </c>
      <c r="I52" s="53">
        <v>245</v>
      </c>
      <c r="J52" s="53">
        <v>40</v>
      </c>
      <c r="K52" s="53">
        <v>210</v>
      </c>
      <c r="L52" s="53">
        <v>200</v>
      </c>
      <c r="M52" s="53">
        <v>25</v>
      </c>
      <c r="N52" s="53">
        <v>400</v>
      </c>
      <c r="O52" s="53">
        <v>70</v>
      </c>
      <c r="P52" s="53">
        <v>100</v>
      </c>
      <c r="Q52" s="53">
        <v>75</v>
      </c>
      <c r="R52" s="53">
        <v>270</v>
      </c>
    </row>
    <row r="53" spans="2:18" x14ac:dyDescent="0.25">
      <c r="B53" s="52" t="s">
        <v>227</v>
      </c>
      <c r="C53" s="53">
        <v>905</v>
      </c>
      <c r="D53" s="53">
        <v>885</v>
      </c>
      <c r="E53" s="53">
        <v>20</v>
      </c>
      <c r="F53" s="53">
        <v>325</v>
      </c>
      <c r="G53" s="53">
        <v>25</v>
      </c>
      <c r="H53" s="53">
        <v>140</v>
      </c>
      <c r="I53" s="53">
        <v>660</v>
      </c>
      <c r="J53" s="53">
        <v>40</v>
      </c>
      <c r="K53" s="53">
        <v>395</v>
      </c>
      <c r="L53" s="53">
        <v>425</v>
      </c>
      <c r="M53" s="53">
        <v>45</v>
      </c>
      <c r="N53" s="53">
        <v>685</v>
      </c>
      <c r="O53" s="53">
        <v>220</v>
      </c>
      <c r="P53" s="53">
        <v>200</v>
      </c>
      <c r="Q53" s="53">
        <v>220</v>
      </c>
      <c r="R53" s="53">
        <v>475</v>
      </c>
    </row>
    <row r="54" spans="2:18" x14ac:dyDescent="0.25">
      <c r="B54" s="52" t="s">
        <v>228</v>
      </c>
      <c r="C54" s="53">
        <v>250</v>
      </c>
      <c r="D54" s="53">
        <v>245</v>
      </c>
      <c r="E54" s="53">
        <v>5</v>
      </c>
      <c r="F54" s="53">
        <v>130</v>
      </c>
      <c r="G54" s="53">
        <v>20</v>
      </c>
      <c r="H54" s="53">
        <v>65</v>
      </c>
      <c r="I54" s="53">
        <v>115</v>
      </c>
      <c r="J54" s="53">
        <v>25</v>
      </c>
      <c r="K54" s="53">
        <v>110</v>
      </c>
      <c r="L54" s="53">
        <v>95</v>
      </c>
      <c r="M54" s="53">
        <v>15</v>
      </c>
      <c r="N54" s="53">
        <v>215</v>
      </c>
      <c r="O54" s="53">
        <v>30</v>
      </c>
      <c r="P54" s="53">
        <v>100</v>
      </c>
      <c r="Q54" s="53">
        <v>20</v>
      </c>
      <c r="R54" s="53">
        <v>115</v>
      </c>
    </row>
    <row r="55" spans="2:18" x14ac:dyDescent="0.25">
      <c r="B55" s="52" t="s">
        <v>229</v>
      </c>
      <c r="C55" s="53">
        <v>890</v>
      </c>
      <c r="D55" s="53">
        <v>870</v>
      </c>
      <c r="E55" s="53">
        <v>20</v>
      </c>
      <c r="F55" s="53">
        <v>410</v>
      </c>
      <c r="G55" s="53">
        <v>30</v>
      </c>
      <c r="H55" s="53">
        <v>195</v>
      </c>
      <c r="I55" s="53">
        <v>565</v>
      </c>
      <c r="J55" s="53">
        <v>80</v>
      </c>
      <c r="K55" s="53">
        <v>435</v>
      </c>
      <c r="L55" s="53">
        <v>340</v>
      </c>
      <c r="M55" s="53">
        <v>35</v>
      </c>
      <c r="N55" s="53">
        <v>780</v>
      </c>
      <c r="O55" s="53">
        <v>110</v>
      </c>
      <c r="P55" s="53">
        <v>220</v>
      </c>
      <c r="Q55" s="53">
        <v>195</v>
      </c>
      <c r="R55" s="53">
        <v>415</v>
      </c>
    </row>
    <row r="56" spans="2:18" x14ac:dyDescent="0.25">
      <c r="B56" s="52" t="s">
        <v>230</v>
      </c>
      <c r="C56" s="53">
        <v>1275</v>
      </c>
      <c r="D56" s="53">
        <v>1235</v>
      </c>
      <c r="E56" s="53">
        <v>40</v>
      </c>
      <c r="F56" s="53">
        <v>740</v>
      </c>
      <c r="G56" s="53">
        <v>80</v>
      </c>
      <c r="H56" s="53">
        <v>230</v>
      </c>
      <c r="I56" s="53">
        <v>705</v>
      </c>
      <c r="J56" s="53">
        <v>105</v>
      </c>
      <c r="K56" s="53">
        <v>600</v>
      </c>
      <c r="L56" s="53">
        <v>515</v>
      </c>
      <c r="M56" s="53">
        <v>55</v>
      </c>
      <c r="N56" s="53">
        <v>1085</v>
      </c>
      <c r="O56" s="53">
        <v>190</v>
      </c>
      <c r="P56" s="53">
        <v>245</v>
      </c>
      <c r="Q56" s="53">
        <v>225</v>
      </c>
      <c r="R56" s="53">
        <v>750</v>
      </c>
    </row>
    <row r="57" spans="2:18" x14ac:dyDescent="0.25">
      <c r="B57" s="52" t="s">
        <v>140</v>
      </c>
      <c r="C57" s="53">
        <v>325</v>
      </c>
      <c r="D57" s="53">
        <v>315</v>
      </c>
      <c r="E57" s="53">
        <v>5</v>
      </c>
      <c r="F57" s="53">
        <v>255</v>
      </c>
      <c r="G57" s="53">
        <v>115</v>
      </c>
      <c r="H57" s="53">
        <v>80</v>
      </c>
      <c r="I57" s="53">
        <v>10</v>
      </c>
      <c r="J57" s="53">
        <v>60</v>
      </c>
      <c r="K57" s="53">
        <v>185</v>
      </c>
      <c r="L57" s="53">
        <v>65</v>
      </c>
      <c r="M57" s="53">
        <v>10</v>
      </c>
      <c r="N57" s="53">
        <v>295</v>
      </c>
      <c r="O57" s="53">
        <v>30</v>
      </c>
      <c r="P57" s="53">
        <v>80</v>
      </c>
      <c r="Q57" s="53">
        <v>30</v>
      </c>
      <c r="R57" s="53">
        <v>190</v>
      </c>
    </row>
    <row r="58" spans="2:18" x14ac:dyDescent="0.25">
      <c r="B58" s="52" t="s">
        <v>231</v>
      </c>
      <c r="C58" s="53">
        <v>410</v>
      </c>
      <c r="D58" s="53">
        <v>400</v>
      </c>
      <c r="E58" s="53">
        <v>10</v>
      </c>
      <c r="F58" s="53">
        <v>310</v>
      </c>
      <c r="G58" s="53">
        <v>95</v>
      </c>
      <c r="H58" s="53">
        <v>160</v>
      </c>
      <c r="I58" s="53">
        <v>20</v>
      </c>
      <c r="J58" s="53">
        <v>80</v>
      </c>
      <c r="K58" s="53">
        <v>225</v>
      </c>
      <c r="L58" s="53">
        <v>95</v>
      </c>
      <c r="M58" s="53">
        <v>10</v>
      </c>
      <c r="N58" s="53">
        <v>360</v>
      </c>
      <c r="O58" s="53">
        <v>50</v>
      </c>
      <c r="P58" s="53">
        <v>105</v>
      </c>
      <c r="Q58" s="53">
        <v>50</v>
      </c>
      <c r="R58" s="53">
        <v>225</v>
      </c>
    </row>
    <row r="59" spans="2:18" x14ac:dyDescent="0.25">
      <c r="B59" s="52" t="s">
        <v>232</v>
      </c>
      <c r="C59" s="53">
        <v>145</v>
      </c>
      <c r="D59" s="53">
        <v>145</v>
      </c>
      <c r="E59" s="53">
        <v>5</v>
      </c>
      <c r="F59" s="53">
        <v>105</v>
      </c>
      <c r="G59" s="53">
        <v>20</v>
      </c>
      <c r="H59" s="53">
        <v>60</v>
      </c>
      <c r="I59" s="53">
        <v>15</v>
      </c>
      <c r="J59" s="53">
        <v>25</v>
      </c>
      <c r="K59" s="53">
        <v>70</v>
      </c>
      <c r="L59" s="53">
        <v>45</v>
      </c>
      <c r="M59" s="53">
        <v>5</v>
      </c>
      <c r="N59" s="53">
        <v>130</v>
      </c>
      <c r="O59" s="53">
        <v>20</v>
      </c>
      <c r="P59" s="53">
        <v>25</v>
      </c>
      <c r="Q59" s="53">
        <v>15</v>
      </c>
      <c r="R59" s="53">
        <v>95</v>
      </c>
    </row>
    <row r="60" spans="2:18" x14ac:dyDescent="0.25">
      <c r="B60" s="52" t="s">
        <v>233</v>
      </c>
      <c r="C60" s="53">
        <v>195</v>
      </c>
      <c r="D60" s="53">
        <v>195</v>
      </c>
      <c r="E60" s="53">
        <v>5</v>
      </c>
      <c r="F60" s="53">
        <v>155</v>
      </c>
      <c r="G60" s="53">
        <v>10</v>
      </c>
      <c r="H60" s="53">
        <v>80</v>
      </c>
      <c r="I60" s="53">
        <v>20</v>
      </c>
      <c r="J60" s="53">
        <v>25</v>
      </c>
      <c r="K60" s="53">
        <v>95</v>
      </c>
      <c r="L60" s="53">
        <v>70</v>
      </c>
      <c r="M60" s="53">
        <v>10</v>
      </c>
      <c r="N60" s="53">
        <v>180</v>
      </c>
      <c r="O60" s="53">
        <v>15</v>
      </c>
      <c r="P60" s="53">
        <v>40</v>
      </c>
      <c r="Q60" s="53">
        <v>20</v>
      </c>
      <c r="R60" s="53">
        <v>130</v>
      </c>
    </row>
    <row r="61" spans="2:18" x14ac:dyDescent="0.25">
      <c r="B61" s="52" t="s">
        <v>234</v>
      </c>
      <c r="C61" s="53">
        <v>155</v>
      </c>
      <c r="D61" s="53">
        <v>145</v>
      </c>
      <c r="E61" s="53">
        <v>5</v>
      </c>
      <c r="F61" s="53">
        <v>120</v>
      </c>
      <c r="G61" s="53">
        <v>35</v>
      </c>
      <c r="H61" s="53">
        <v>65</v>
      </c>
      <c r="I61" s="53">
        <v>5</v>
      </c>
      <c r="J61" s="53">
        <v>35</v>
      </c>
      <c r="K61" s="53">
        <v>75</v>
      </c>
      <c r="L61" s="53">
        <v>40</v>
      </c>
      <c r="M61" s="53">
        <v>5</v>
      </c>
      <c r="N61" s="53">
        <v>135</v>
      </c>
      <c r="O61" s="53">
        <v>20</v>
      </c>
      <c r="P61" s="53">
        <v>45</v>
      </c>
      <c r="Q61" s="53">
        <v>20</v>
      </c>
      <c r="R61" s="53">
        <v>85</v>
      </c>
    </row>
    <row r="62" spans="2:18" x14ac:dyDescent="0.25">
      <c r="B62" s="52" t="s">
        <v>144</v>
      </c>
      <c r="C62" s="53">
        <v>485</v>
      </c>
      <c r="D62" s="53">
        <v>470</v>
      </c>
      <c r="E62" s="53">
        <v>15</v>
      </c>
      <c r="F62" s="53">
        <v>380</v>
      </c>
      <c r="G62" s="53">
        <v>255</v>
      </c>
      <c r="H62" s="53">
        <v>105</v>
      </c>
      <c r="I62" s="53">
        <v>55</v>
      </c>
      <c r="J62" s="53">
        <v>130</v>
      </c>
      <c r="K62" s="53">
        <v>235</v>
      </c>
      <c r="L62" s="53">
        <v>110</v>
      </c>
      <c r="M62" s="53">
        <v>15</v>
      </c>
      <c r="N62" s="53">
        <v>420</v>
      </c>
      <c r="O62" s="53">
        <v>65</v>
      </c>
      <c r="P62" s="53">
        <v>195</v>
      </c>
      <c r="Q62" s="53">
        <v>75</v>
      </c>
      <c r="R62" s="53">
        <v>205</v>
      </c>
    </row>
    <row r="63" spans="2:18" x14ac:dyDescent="0.25">
      <c r="B63" s="52" t="s">
        <v>235</v>
      </c>
      <c r="C63" s="53">
        <v>265</v>
      </c>
      <c r="D63" s="53">
        <v>260</v>
      </c>
      <c r="E63" s="53">
        <v>10</v>
      </c>
      <c r="F63" s="53">
        <v>220</v>
      </c>
      <c r="G63" s="53">
        <v>75</v>
      </c>
      <c r="H63" s="53">
        <v>80</v>
      </c>
      <c r="I63" s="53">
        <v>20</v>
      </c>
      <c r="J63" s="53">
        <v>60</v>
      </c>
      <c r="K63" s="53">
        <v>120</v>
      </c>
      <c r="L63" s="53">
        <v>80</v>
      </c>
      <c r="M63" s="53">
        <v>10</v>
      </c>
      <c r="N63" s="53">
        <v>245</v>
      </c>
      <c r="O63" s="53">
        <v>25</v>
      </c>
      <c r="P63" s="53">
        <v>80</v>
      </c>
      <c r="Q63" s="53">
        <v>25</v>
      </c>
      <c r="R63" s="53">
        <v>140</v>
      </c>
    </row>
    <row r="64" spans="2:18" x14ac:dyDescent="0.25">
      <c r="B64" s="52" t="s">
        <v>236</v>
      </c>
      <c r="C64" s="53">
        <v>270</v>
      </c>
      <c r="D64" s="53">
        <v>265</v>
      </c>
      <c r="E64" s="53">
        <v>5</v>
      </c>
      <c r="F64" s="53">
        <v>200</v>
      </c>
      <c r="G64" s="53">
        <v>60</v>
      </c>
      <c r="H64" s="53">
        <v>120</v>
      </c>
      <c r="I64" s="53">
        <v>35</v>
      </c>
      <c r="J64" s="53">
        <v>55</v>
      </c>
      <c r="K64" s="53">
        <v>155</v>
      </c>
      <c r="L64" s="53">
        <v>50</v>
      </c>
      <c r="M64" s="53">
        <v>10</v>
      </c>
      <c r="N64" s="53">
        <v>225</v>
      </c>
      <c r="O64" s="53">
        <v>40</v>
      </c>
      <c r="P64" s="53">
        <v>80</v>
      </c>
      <c r="Q64" s="53">
        <v>40</v>
      </c>
      <c r="R64" s="53">
        <v>135</v>
      </c>
    </row>
    <row r="65" spans="2:18" x14ac:dyDescent="0.25">
      <c r="B65" s="52" t="s">
        <v>237</v>
      </c>
      <c r="C65" s="53">
        <v>30</v>
      </c>
      <c r="D65" s="53">
        <v>30</v>
      </c>
      <c r="E65" s="53">
        <v>0</v>
      </c>
      <c r="F65" s="53">
        <v>30</v>
      </c>
      <c r="G65" s="53">
        <v>25</v>
      </c>
      <c r="H65" s="53">
        <v>5</v>
      </c>
      <c r="I65" s="53">
        <v>0</v>
      </c>
      <c r="J65" s="53">
        <v>5</v>
      </c>
      <c r="K65" s="53">
        <v>15</v>
      </c>
      <c r="L65" s="53">
        <v>10</v>
      </c>
      <c r="M65" s="53">
        <v>5</v>
      </c>
      <c r="N65" s="53">
        <v>25</v>
      </c>
      <c r="O65" s="53">
        <v>5</v>
      </c>
      <c r="P65" s="53">
        <v>20</v>
      </c>
      <c r="Q65" s="53">
        <v>5</v>
      </c>
      <c r="R65" s="53">
        <v>5</v>
      </c>
    </row>
    <row r="66" spans="2:18" x14ac:dyDescent="0.25">
      <c r="B66" s="52" t="s">
        <v>238</v>
      </c>
      <c r="C66" s="53">
        <v>50</v>
      </c>
      <c r="D66" s="53">
        <v>45</v>
      </c>
      <c r="E66" s="53">
        <v>5</v>
      </c>
      <c r="F66" s="53">
        <v>40</v>
      </c>
      <c r="G66" s="53">
        <v>10</v>
      </c>
      <c r="H66" s="53">
        <v>15</v>
      </c>
      <c r="I66" s="53">
        <v>15</v>
      </c>
      <c r="J66" s="53">
        <v>15</v>
      </c>
      <c r="K66" s="53">
        <v>15</v>
      </c>
      <c r="L66" s="53">
        <v>10</v>
      </c>
      <c r="M66" s="53">
        <v>5</v>
      </c>
      <c r="N66" s="53">
        <v>40</v>
      </c>
      <c r="O66" s="53">
        <v>10</v>
      </c>
      <c r="P66" s="53">
        <v>10</v>
      </c>
      <c r="Q66" s="53">
        <v>5</v>
      </c>
      <c r="R66" s="53">
        <v>30</v>
      </c>
    </row>
    <row r="67" spans="2:18" x14ac:dyDescent="0.25">
      <c r="B67" s="52" t="s">
        <v>239</v>
      </c>
      <c r="C67" s="53">
        <v>230</v>
      </c>
      <c r="D67" s="53">
        <v>220</v>
      </c>
      <c r="E67" s="53">
        <v>5</v>
      </c>
      <c r="F67" s="53">
        <v>170</v>
      </c>
      <c r="G67" s="53">
        <v>60</v>
      </c>
      <c r="H67" s="53">
        <v>75</v>
      </c>
      <c r="I67" s="53">
        <v>60</v>
      </c>
      <c r="J67" s="53">
        <v>35</v>
      </c>
      <c r="K67" s="53">
        <v>120</v>
      </c>
      <c r="L67" s="53">
        <v>65</v>
      </c>
      <c r="M67" s="53">
        <v>5</v>
      </c>
      <c r="N67" s="53">
        <v>210</v>
      </c>
      <c r="O67" s="53">
        <v>20</v>
      </c>
      <c r="P67" s="53">
        <v>55</v>
      </c>
      <c r="Q67" s="53">
        <v>25</v>
      </c>
      <c r="R67" s="53">
        <v>140</v>
      </c>
    </row>
    <row r="68" spans="2:18" x14ac:dyDescent="0.25">
      <c r="B68" s="52" t="s">
        <v>240</v>
      </c>
      <c r="C68" s="53">
        <v>425</v>
      </c>
      <c r="D68" s="53">
        <v>420</v>
      </c>
      <c r="E68" s="53">
        <v>5</v>
      </c>
      <c r="F68" s="53">
        <v>330</v>
      </c>
      <c r="G68" s="53">
        <v>70</v>
      </c>
      <c r="H68" s="53">
        <v>140</v>
      </c>
      <c r="I68" s="53">
        <v>115</v>
      </c>
      <c r="J68" s="53">
        <v>60</v>
      </c>
      <c r="K68" s="53">
        <v>210</v>
      </c>
      <c r="L68" s="53">
        <v>145</v>
      </c>
      <c r="M68" s="53">
        <v>15</v>
      </c>
      <c r="N68" s="53">
        <v>365</v>
      </c>
      <c r="O68" s="53">
        <v>60</v>
      </c>
      <c r="P68" s="53">
        <v>90</v>
      </c>
      <c r="Q68" s="53">
        <v>45</v>
      </c>
      <c r="R68" s="53">
        <v>285</v>
      </c>
    </row>
    <row r="69" spans="2:18" x14ac:dyDescent="0.25">
      <c r="B69" s="52" t="s">
        <v>241</v>
      </c>
      <c r="C69" s="53">
        <v>730</v>
      </c>
      <c r="D69" s="53">
        <v>720</v>
      </c>
      <c r="E69" s="53">
        <v>10</v>
      </c>
      <c r="F69" s="53">
        <v>520</v>
      </c>
      <c r="G69" s="53">
        <v>145</v>
      </c>
      <c r="H69" s="53">
        <v>195</v>
      </c>
      <c r="I69" s="53">
        <v>205</v>
      </c>
      <c r="J69" s="53">
        <v>105</v>
      </c>
      <c r="K69" s="53">
        <v>390</v>
      </c>
      <c r="L69" s="53">
        <v>210</v>
      </c>
      <c r="M69" s="53">
        <v>25</v>
      </c>
      <c r="N69" s="53">
        <v>610</v>
      </c>
      <c r="O69" s="53">
        <v>125</v>
      </c>
      <c r="P69" s="53">
        <v>215</v>
      </c>
      <c r="Q69" s="53">
        <v>120</v>
      </c>
      <c r="R69" s="53">
        <v>375</v>
      </c>
    </row>
    <row r="70" spans="2:18" x14ac:dyDescent="0.25">
      <c r="B70" s="52" t="s">
        <v>242</v>
      </c>
      <c r="C70" s="53">
        <v>475</v>
      </c>
      <c r="D70" s="53">
        <v>455</v>
      </c>
      <c r="E70" s="53">
        <v>20</v>
      </c>
      <c r="F70" s="53">
        <v>390</v>
      </c>
      <c r="G70" s="53">
        <v>80</v>
      </c>
      <c r="H70" s="53">
        <v>180</v>
      </c>
      <c r="I70" s="53">
        <v>50</v>
      </c>
      <c r="J70" s="53">
        <v>100</v>
      </c>
      <c r="K70" s="53">
        <v>235</v>
      </c>
      <c r="L70" s="53">
        <v>125</v>
      </c>
      <c r="M70" s="53">
        <v>15</v>
      </c>
      <c r="N70" s="53">
        <v>425</v>
      </c>
      <c r="O70" s="53">
        <v>50</v>
      </c>
      <c r="P70" s="53">
        <v>120</v>
      </c>
      <c r="Q70" s="53">
        <v>40</v>
      </c>
      <c r="R70" s="53">
        <v>300</v>
      </c>
    </row>
    <row r="71" spans="2:18" x14ac:dyDescent="0.25">
      <c r="B71" s="52" t="s">
        <v>243</v>
      </c>
      <c r="C71" s="53">
        <v>120</v>
      </c>
      <c r="D71" s="53">
        <v>120</v>
      </c>
      <c r="E71" s="53">
        <v>5</v>
      </c>
      <c r="F71" s="53">
        <v>110</v>
      </c>
      <c r="G71" s="53">
        <v>100</v>
      </c>
      <c r="H71" s="53">
        <v>25</v>
      </c>
      <c r="I71" s="53">
        <v>5</v>
      </c>
      <c r="J71" s="53">
        <v>20</v>
      </c>
      <c r="K71" s="53">
        <v>70</v>
      </c>
      <c r="L71" s="53">
        <v>30</v>
      </c>
      <c r="M71" s="53">
        <v>5</v>
      </c>
      <c r="N71" s="53">
        <v>110</v>
      </c>
      <c r="O71" s="53">
        <v>10</v>
      </c>
      <c r="P71" s="53">
        <v>80</v>
      </c>
      <c r="Q71" s="53">
        <v>15</v>
      </c>
      <c r="R71" s="53">
        <v>30</v>
      </c>
    </row>
    <row r="72" spans="2:18" x14ac:dyDescent="0.25">
      <c r="B72" s="52" t="s">
        <v>244</v>
      </c>
      <c r="C72" s="53">
        <v>280</v>
      </c>
      <c r="D72" s="53">
        <v>275</v>
      </c>
      <c r="E72" s="53">
        <v>5</v>
      </c>
      <c r="F72" s="53">
        <v>235</v>
      </c>
      <c r="G72" s="53">
        <v>80</v>
      </c>
      <c r="H72" s="53">
        <v>85</v>
      </c>
      <c r="I72" s="53">
        <v>20</v>
      </c>
      <c r="J72" s="53">
        <v>65</v>
      </c>
      <c r="K72" s="53">
        <v>115</v>
      </c>
      <c r="L72" s="53">
        <v>90</v>
      </c>
      <c r="M72" s="53">
        <v>10</v>
      </c>
      <c r="N72" s="53">
        <v>260</v>
      </c>
      <c r="O72" s="53">
        <v>20</v>
      </c>
      <c r="P72" s="53">
        <v>80</v>
      </c>
      <c r="Q72" s="53">
        <v>25</v>
      </c>
      <c r="R72" s="53">
        <v>170</v>
      </c>
    </row>
    <row r="73" spans="2:18" x14ac:dyDescent="0.25">
      <c r="B73" s="52" t="s">
        <v>245</v>
      </c>
      <c r="C73" s="53">
        <v>225</v>
      </c>
      <c r="D73" s="53">
        <v>220</v>
      </c>
      <c r="E73" s="53">
        <v>5</v>
      </c>
      <c r="F73" s="53">
        <v>195</v>
      </c>
      <c r="G73" s="53">
        <v>80</v>
      </c>
      <c r="H73" s="53">
        <v>80</v>
      </c>
      <c r="I73" s="53">
        <v>10</v>
      </c>
      <c r="J73" s="53">
        <v>45</v>
      </c>
      <c r="K73" s="53">
        <v>125</v>
      </c>
      <c r="L73" s="53">
        <v>50</v>
      </c>
      <c r="M73" s="53">
        <v>5</v>
      </c>
      <c r="N73" s="53">
        <v>200</v>
      </c>
      <c r="O73" s="53">
        <v>25</v>
      </c>
      <c r="P73" s="53">
        <v>85</v>
      </c>
      <c r="Q73" s="53">
        <v>25</v>
      </c>
      <c r="R73" s="53">
        <v>105</v>
      </c>
    </row>
    <row r="74" spans="2:18" x14ac:dyDescent="0.25">
      <c r="B74" s="52" t="s">
        <v>246</v>
      </c>
      <c r="C74" s="53">
        <v>205</v>
      </c>
      <c r="D74" s="53">
        <v>200</v>
      </c>
      <c r="E74" s="53">
        <v>5</v>
      </c>
      <c r="F74" s="53">
        <v>165</v>
      </c>
      <c r="G74" s="53">
        <v>30</v>
      </c>
      <c r="H74" s="53">
        <v>100</v>
      </c>
      <c r="I74" s="53">
        <v>20</v>
      </c>
      <c r="J74" s="53">
        <v>50</v>
      </c>
      <c r="K74" s="53">
        <v>110</v>
      </c>
      <c r="L74" s="53">
        <v>45</v>
      </c>
      <c r="M74" s="53">
        <v>5</v>
      </c>
      <c r="N74" s="53">
        <v>185</v>
      </c>
      <c r="O74" s="53">
        <v>20</v>
      </c>
      <c r="P74" s="53">
        <v>75</v>
      </c>
      <c r="Q74" s="53">
        <v>25</v>
      </c>
      <c r="R74" s="53">
        <v>100</v>
      </c>
    </row>
    <row r="75" spans="2:18" x14ac:dyDescent="0.25">
      <c r="B75" s="52" t="s">
        <v>247</v>
      </c>
      <c r="C75" s="53">
        <v>170</v>
      </c>
      <c r="D75" s="53">
        <v>165</v>
      </c>
      <c r="E75" s="53">
        <v>5</v>
      </c>
      <c r="F75" s="53">
        <v>150</v>
      </c>
      <c r="G75" s="53">
        <v>80</v>
      </c>
      <c r="H75" s="53">
        <v>60</v>
      </c>
      <c r="I75" s="53">
        <v>5</v>
      </c>
      <c r="J75" s="53">
        <v>45</v>
      </c>
      <c r="K75" s="53">
        <v>90</v>
      </c>
      <c r="L75" s="53">
        <v>30</v>
      </c>
      <c r="M75" s="53">
        <v>5</v>
      </c>
      <c r="N75" s="53">
        <v>155</v>
      </c>
      <c r="O75" s="53">
        <v>15</v>
      </c>
      <c r="P75" s="53">
        <v>80</v>
      </c>
      <c r="Q75" s="53">
        <v>15</v>
      </c>
      <c r="R75" s="53">
        <v>75</v>
      </c>
    </row>
    <row r="76" spans="2:18" x14ac:dyDescent="0.25">
      <c r="B76" s="52" t="s">
        <v>248</v>
      </c>
      <c r="C76" s="53">
        <v>300</v>
      </c>
      <c r="D76" s="53">
        <v>290</v>
      </c>
      <c r="E76" s="53">
        <v>10</v>
      </c>
      <c r="F76" s="53">
        <v>230</v>
      </c>
      <c r="G76" s="53">
        <v>55</v>
      </c>
      <c r="H76" s="53">
        <v>105</v>
      </c>
      <c r="I76" s="53">
        <v>20</v>
      </c>
      <c r="J76" s="53">
        <v>40</v>
      </c>
      <c r="K76" s="53">
        <v>170</v>
      </c>
      <c r="L76" s="53">
        <v>85</v>
      </c>
      <c r="M76" s="53">
        <v>10</v>
      </c>
      <c r="N76" s="53">
        <v>265</v>
      </c>
      <c r="O76" s="53">
        <v>35</v>
      </c>
      <c r="P76" s="53">
        <v>110</v>
      </c>
      <c r="Q76" s="53">
        <v>25</v>
      </c>
      <c r="R76" s="53">
        <v>155</v>
      </c>
    </row>
    <row r="77" spans="2:18" x14ac:dyDescent="0.25">
      <c r="B77" s="52" t="s">
        <v>249</v>
      </c>
      <c r="C77" s="53">
        <v>60</v>
      </c>
      <c r="D77" s="53">
        <v>60</v>
      </c>
      <c r="E77" s="53">
        <v>0</v>
      </c>
      <c r="F77" s="53">
        <v>50</v>
      </c>
      <c r="G77" s="53">
        <v>15</v>
      </c>
      <c r="H77" s="53">
        <v>10</v>
      </c>
      <c r="I77" s="53">
        <v>5</v>
      </c>
      <c r="J77" s="53">
        <v>5</v>
      </c>
      <c r="K77" s="53">
        <v>40</v>
      </c>
      <c r="L77" s="53">
        <v>15</v>
      </c>
      <c r="M77" s="53">
        <v>5</v>
      </c>
      <c r="N77" s="53">
        <v>55</v>
      </c>
      <c r="O77" s="53">
        <v>5</v>
      </c>
      <c r="P77" s="53">
        <v>15</v>
      </c>
      <c r="Q77" s="53">
        <v>10</v>
      </c>
      <c r="R77" s="53">
        <v>35</v>
      </c>
    </row>
    <row r="78" spans="2:18" x14ac:dyDescent="0.25">
      <c r="B78" s="52" t="s">
        <v>250</v>
      </c>
      <c r="C78" s="53">
        <v>130</v>
      </c>
      <c r="D78" s="53">
        <v>120</v>
      </c>
      <c r="E78" s="53">
        <v>5</v>
      </c>
      <c r="F78" s="53">
        <v>105</v>
      </c>
      <c r="G78" s="53">
        <v>30</v>
      </c>
      <c r="H78" s="53">
        <v>45</v>
      </c>
      <c r="I78" s="53">
        <v>5</v>
      </c>
      <c r="J78" s="53">
        <v>25</v>
      </c>
      <c r="K78" s="53">
        <v>70</v>
      </c>
      <c r="L78" s="53">
        <v>30</v>
      </c>
      <c r="M78" s="53">
        <v>5</v>
      </c>
      <c r="N78" s="53">
        <v>115</v>
      </c>
      <c r="O78" s="53">
        <v>15</v>
      </c>
      <c r="P78" s="53">
        <v>40</v>
      </c>
      <c r="Q78" s="53">
        <v>10</v>
      </c>
      <c r="R78" s="53">
        <v>60</v>
      </c>
    </row>
    <row r="79" spans="2:18" x14ac:dyDescent="0.25">
      <c r="B79" s="52" t="s">
        <v>251</v>
      </c>
      <c r="C79" s="53">
        <v>250</v>
      </c>
      <c r="D79" s="53">
        <v>240</v>
      </c>
      <c r="E79" s="53">
        <v>10</v>
      </c>
      <c r="F79" s="53">
        <v>190</v>
      </c>
      <c r="G79" s="53">
        <v>30</v>
      </c>
      <c r="H79" s="53">
        <v>105</v>
      </c>
      <c r="I79" s="53">
        <v>20</v>
      </c>
      <c r="J79" s="53">
        <v>40</v>
      </c>
      <c r="K79" s="53">
        <v>120</v>
      </c>
      <c r="L79" s="53">
        <v>80</v>
      </c>
      <c r="M79" s="53">
        <v>15</v>
      </c>
      <c r="N79" s="53">
        <v>225</v>
      </c>
      <c r="O79" s="53">
        <v>30</v>
      </c>
      <c r="P79" s="53">
        <v>50</v>
      </c>
      <c r="Q79" s="53">
        <v>20</v>
      </c>
      <c r="R79" s="53">
        <v>165</v>
      </c>
    </row>
    <row r="80" spans="2:18" x14ac:dyDescent="0.25">
      <c r="B80" s="52" t="s">
        <v>252</v>
      </c>
      <c r="C80" s="53">
        <v>50</v>
      </c>
      <c r="D80" s="53">
        <v>50</v>
      </c>
      <c r="E80" s="53">
        <v>0</v>
      </c>
      <c r="F80" s="53">
        <v>35</v>
      </c>
      <c r="G80" s="53">
        <v>5</v>
      </c>
      <c r="H80" s="53">
        <v>15</v>
      </c>
      <c r="I80" s="53">
        <v>25</v>
      </c>
      <c r="J80" s="53">
        <v>5</v>
      </c>
      <c r="K80" s="53">
        <v>20</v>
      </c>
      <c r="L80" s="53">
        <v>20</v>
      </c>
      <c r="M80" s="53">
        <v>5</v>
      </c>
      <c r="N80" s="53">
        <v>40</v>
      </c>
      <c r="O80" s="53">
        <v>5</v>
      </c>
      <c r="P80" s="53">
        <v>10</v>
      </c>
      <c r="Q80" s="53">
        <v>10</v>
      </c>
      <c r="R80" s="53">
        <v>30</v>
      </c>
    </row>
    <row r="81" spans="2:18" x14ac:dyDescent="0.25">
      <c r="B81" s="52" t="s">
        <v>253</v>
      </c>
      <c r="C81" s="53">
        <v>530</v>
      </c>
      <c r="D81" s="53">
        <v>520</v>
      </c>
      <c r="E81" s="53">
        <v>15</v>
      </c>
      <c r="F81" s="53">
        <v>395</v>
      </c>
      <c r="G81" s="53">
        <v>115</v>
      </c>
      <c r="H81" s="53">
        <v>120</v>
      </c>
      <c r="I81" s="53">
        <v>165</v>
      </c>
      <c r="J81" s="53">
        <v>75</v>
      </c>
      <c r="K81" s="53">
        <v>280</v>
      </c>
      <c r="L81" s="53">
        <v>165</v>
      </c>
      <c r="M81" s="53">
        <v>15</v>
      </c>
      <c r="N81" s="53">
        <v>470</v>
      </c>
      <c r="O81" s="53">
        <v>60</v>
      </c>
      <c r="P81" s="53">
        <v>160</v>
      </c>
      <c r="Q81" s="53">
        <v>80</v>
      </c>
      <c r="R81" s="53">
        <v>275</v>
      </c>
    </row>
    <row r="82" spans="2:18" x14ac:dyDescent="0.25">
      <c r="B82" s="52" t="s">
        <v>254</v>
      </c>
      <c r="C82" s="53">
        <v>90</v>
      </c>
      <c r="D82" s="53">
        <v>90</v>
      </c>
      <c r="E82" s="53">
        <v>5</v>
      </c>
      <c r="F82" s="53">
        <v>75</v>
      </c>
      <c r="G82" s="53">
        <v>30</v>
      </c>
      <c r="H82" s="53">
        <v>25</v>
      </c>
      <c r="I82" s="53">
        <v>25</v>
      </c>
      <c r="J82" s="53">
        <v>5</v>
      </c>
      <c r="K82" s="53">
        <v>40</v>
      </c>
      <c r="L82" s="53">
        <v>35</v>
      </c>
      <c r="M82" s="53">
        <v>5</v>
      </c>
      <c r="N82" s="53">
        <v>80</v>
      </c>
      <c r="O82" s="53">
        <v>10</v>
      </c>
      <c r="P82" s="53">
        <v>20</v>
      </c>
      <c r="Q82" s="53">
        <v>15</v>
      </c>
      <c r="R82" s="53">
        <v>55</v>
      </c>
    </row>
    <row r="83" spans="2:18" x14ac:dyDescent="0.25">
      <c r="B83" s="52" t="s">
        <v>255</v>
      </c>
      <c r="C83" s="53">
        <v>65</v>
      </c>
      <c r="D83" s="53">
        <v>55</v>
      </c>
      <c r="E83" s="53">
        <v>5</v>
      </c>
      <c r="F83" s="53">
        <v>50</v>
      </c>
      <c r="G83" s="53">
        <v>10</v>
      </c>
      <c r="H83" s="53">
        <v>15</v>
      </c>
      <c r="I83" s="53">
        <v>20</v>
      </c>
      <c r="J83" s="53">
        <v>5</v>
      </c>
      <c r="K83" s="53">
        <v>20</v>
      </c>
      <c r="L83" s="53">
        <v>25</v>
      </c>
      <c r="M83" s="53">
        <v>10</v>
      </c>
      <c r="N83" s="53">
        <v>55</v>
      </c>
      <c r="O83" s="53">
        <v>5</v>
      </c>
      <c r="P83" s="53">
        <v>10</v>
      </c>
      <c r="Q83" s="53">
        <v>5</v>
      </c>
      <c r="R83" s="53">
        <v>45</v>
      </c>
    </row>
    <row r="84" spans="2:18" x14ac:dyDescent="0.25">
      <c r="B84" s="52" t="s">
        <v>256</v>
      </c>
      <c r="C84" s="53">
        <v>495</v>
      </c>
      <c r="D84" s="53">
        <v>485</v>
      </c>
      <c r="E84" s="53">
        <v>10</v>
      </c>
      <c r="F84" s="53">
        <v>255</v>
      </c>
      <c r="G84" s="53">
        <v>15</v>
      </c>
      <c r="H84" s="53">
        <v>100</v>
      </c>
      <c r="I84" s="53">
        <v>315</v>
      </c>
      <c r="J84" s="53">
        <v>30</v>
      </c>
      <c r="K84" s="53">
        <v>205</v>
      </c>
      <c r="L84" s="53">
        <v>235</v>
      </c>
      <c r="M84" s="53">
        <v>25</v>
      </c>
      <c r="N84" s="53">
        <v>380</v>
      </c>
      <c r="O84" s="53">
        <v>115</v>
      </c>
      <c r="P84" s="53">
        <v>100</v>
      </c>
      <c r="Q84" s="53">
        <v>100</v>
      </c>
      <c r="R84" s="53">
        <v>285</v>
      </c>
    </row>
    <row r="85" spans="2:18" x14ac:dyDescent="0.25">
      <c r="B85" s="52" t="s">
        <v>257</v>
      </c>
      <c r="C85" s="53">
        <v>75</v>
      </c>
      <c r="D85" s="53">
        <v>70</v>
      </c>
      <c r="E85" s="53">
        <v>5</v>
      </c>
      <c r="F85" s="53">
        <v>55</v>
      </c>
      <c r="G85" s="53">
        <v>10</v>
      </c>
      <c r="H85" s="53">
        <v>15</v>
      </c>
      <c r="I85" s="53">
        <v>30</v>
      </c>
      <c r="J85" s="53">
        <v>10</v>
      </c>
      <c r="K85" s="53">
        <v>25</v>
      </c>
      <c r="L85" s="53">
        <v>35</v>
      </c>
      <c r="M85" s="53">
        <v>5</v>
      </c>
      <c r="N85" s="53">
        <v>60</v>
      </c>
      <c r="O85" s="53">
        <v>10</v>
      </c>
      <c r="P85" s="53">
        <v>20</v>
      </c>
      <c r="Q85" s="53">
        <v>15</v>
      </c>
      <c r="R85" s="53">
        <v>35</v>
      </c>
    </row>
    <row r="86" spans="2:18" x14ac:dyDescent="0.25">
      <c r="B86" s="52" t="s">
        <v>258</v>
      </c>
      <c r="C86" s="53">
        <v>35</v>
      </c>
      <c r="D86" s="53">
        <v>35</v>
      </c>
      <c r="E86" s="53">
        <v>5</v>
      </c>
      <c r="F86" s="53">
        <v>25</v>
      </c>
      <c r="G86" s="53">
        <v>5</v>
      </c>
      <c r="H86" s="53">
        <v>10</v>
      </c>
      <c r="I86" s="53">
        <v>15</v>
      </c>
      <c r="J86" s="53">
        <v>5</v>
      </c>
      <c r="K86" s="53">
        <v>10</v>
      </c>
      <c r="L86" s="53">
        <v>15</v>
      </c>
      <c r="M86" s="53">
        <v>10</v>
      </c>
      <c r="N86" s="53">
        <v>35</v>
      </c>
      <c r="O86" s="53">
        <v>5</v>
      </c>
      <c r="P86" s="53">
        <v>5</v>
      </c>
      <c r="Q86" s="53">
        <v>5</v>
      </c>
      <c r="R86" s="53">
        <v>25</v>
      </c>
    </row>
    <row r="87" spans="2:18" x14ac:dyDescent="0.25">
      <c r="B87" s="52" t="s">
        <v>259</v>
      </c>
      <c r="C87" s="53">
        <v>15</v>
      </c>
      <c r="D87" s="53">
        <v>15</v>
      </c>
      <c r="E87" s="53">
        <v>5</v>
      </c>
      <c r="F87" s="53">
        <v>10</v>
      </c>
      <c r="G87" s="53">
        <v>0</v>
      </c>
      <c r="H87" s="53">
        <v>10</v>
      </c>
      <c r="I87" s="53">
        <v>5</v>
      </c>
      <c r="J87" s="53">
        <v>5</v>
      </c>
      <c r="K87" s="53">
        <v>5</v>
      </c>
      <c r="L87" s="53">
        <v>5</v>
      </c>
      <c r="M87" s="53">
        <v>5</v>
      </c>
      <c r="N87" s="53">
        <v>15</v>
      </c>
      <c r="O87" s="53">
        <v>5</v>
      </c>
      <c r="P87" s="53">
        <v>5</v>
      </c>
      <c r="Q87" s="53">
        <v>5</v>
      </c>
      <c r="R87" s="53">
        <v>10</v>
      </c>
    </row>
    <row r="88" spans="2:18" x14ac:dyDescent="0.25">
      <c r="B88" s="52" t="s">
        <v>260</v>
      </c>
      <c r="C88" s="53">
        <v>420</v>
      </c>
      <c r="D88" s="53">
        <v>415</v>
      </c>
      <c r="E88" s="53">
        <v>5</v>
      </c>
      <c r="F88" s="53">
        <v>295</v>
      </c>
      <c r="G88" s="53">
        <v>80</v>
      </c>
      <c r="H88" s="53">
        <v>90</v>
      </c>
      <c r="I88" s="53">
        <v>105</v>
      </c>
      <c r="J88" s="53">
        <v>50</v>
      </c>
      <c r="K88" s="53">
        <v>235</v>
      </c>
      <c r="L88" s="53">
        <v>120</v>
      </c>
      <c r="M88" s="53">
        <v>15</v>
      </c>
      <c r="N88" s="53">
        <v>360</v>
      </c>
      <c r="O88" s="53">
        <v>60</v>
      </c>
      <c r="P88" s="53">
        <v>110</v>
      </c>
      <c r="Q88" s="53">
        <v>55</v>
      </c>
      <c r="R88" s="53">
        <v>235</v>
      </c>
    </row>
    <row r="89" spans="2:18" x14ac:dyDescent="0.25">
      <c r="B89" s="52" t="s">
        <v>261</v>
      </c>
      <c r="C89" s="53">
        <v>315</v>
      </c>
      <c r="D89" s="53">
        <v>305</v>
      </c>
      <c r="E89" s="53">
        <v>10</v>
      </c>
      <c r="F89" s="53">
        <v>255</v>
      </c>
      <c r="G89" s="53">
        <v>75</v>
      </c>
      <c r="H89" s="53">
        <v>100</v>
      </c>
      <c r="I89" s="53">
        <v>50</v>
      </c>
      <c r="J89" s="53">
        <v>40</v>
      </c>
      <c r="K89" s="53">
        <v>175</v>
      </c>
      <c r="L89" s="53">
        <v>90</v>
      </c>
      <c r="M89" s="53">
        <v>10</v>
      </c>
      <c r="N89" s="53">
        <v>290</v>
      </c>
      <c r="O89" s="53">
        <v>30</v>
      </c>
      <c r="P89" s="53">
        <v>90</v>
      </c>
      <c r="Q89" s="53">
        <v>30</v>
      </c>
      <c r="R89" s="53">
        <v>180</v>
      </c>
    </row>
    <row r="90" spans="2:18" x14ac:dyDescent="0.25">
      <c r="B90" s="52" t="s">
        <v>262</v>
      </c>
      <c r="C90" s="53">
        <v>420</v>
      </c>
      <c r="D90" s="53">
        <v>410</v>
      </c>
      <c r="E90" s="53">
        <v>10</v>
      </c>
      <c r="F90" s="53">
        <v>195</v>
      </c>
      <c r="G90" s="53">
        <v>30</v>
      </c>
      <c r="H90" s="53">
        <v>65</v>
      </c>
      <c r="I90" s="53">
        <v>275</v>
      </c>
      <c r="J90" s="53">
        <v>30</v>
      </c>
      <c r="K90" s="53">
        <v>190</v>
      </c>
      <c r="L90" s="53">
        <v>185</v>
      </c>
      <c r="M90" s="53">
        <v>15</v>
      </c>
      <c r="N90" s="53">
        <v>345</v>
      </c>
      <c r="O90" s="53">
        <v>75</v>
      </c>
      <c r="P90" s="53">
        <v>100</v>
      </c>
      <c r="Q90" s="53">
        <v>100</v>
      </c>
      <c r="R90" s="53">
        <v>205</v>
      </c>
    </row>
    <row r="91" spans="2:18" x14ac:dyDescent="0.25">
      <c r="B91" s="52" t="s">
        <v>263</v>
      </c>
      <c r="C91" s="53">
        <v>30</v>
      </c>
      <c r="D91" s="53">
        <v>30</v>
      </c>
      <c r="E91" s="53">
        <v>5</v>
      </c>
      <c r="F91" s="53">
        <v>20</v>
      </c>
      <c r="G91" s="53">
        <v>0</v>
      </c>
      <c r="H91" s="53">
        <v>10</v>
      </c>
      <c r="I91" s="53">
        <v>15</v>
      </c>
      <c r="J91" s="53">
        <v>5</v>
      </c>
      <c r="K91" s="53">
        <v>10</v>
      </c>
      <c r="L91" s="53">
        <v>15</v>
      </c>
      <c r="M91" s="53">
        <v>5</v>
      </c>
      <c r="N91" s="53">
        <v>30</v>
      </c>
      <c r="O91" s="53">
        <v>5</v>
      </c>
      <c r="P91" s="53">
        <v>5</v>
      </c>
      <c r="Q91" s="53">
        <v>5</v>
      </c>
      <c r="R91" s="53">
        <v>25</v>
      </c>
    </row>
    <row r="92" spans="2:18" x14ac:dyDescent="0.25">
      <c r="B92" s="52" t="s">
        <v>264</v>
      </c>
      <c r="C92" s="53">
        <v>925</v>
      </c>
      <c r="D92" s="53">
        <v>905</v>
      </c>
      <c r="E92" s="53">
        <v>20</v>
      </c>
      <c r="F92" s="53">
        <v>350</v>
      </c>
      <c r="G92" s="53">
        <v>40</v>
      </c>
      <c r="H92" s="53">
        <v>160</v>
      </c>
      <c r="I92" s="53">
        <v>705</v>
      </c>
      <c r="J92" s="53">
        <v>45</v>
      </c>
      <c r="K92" s="53">
        <v>445</v>
      </c>
      <c r="L92" s="53">
        <v>395</v>
      </c>
      <c r="M92" s="53">
        <v>35</v>
      </c>
      <c r="N92" s="53">
        <v>635</v>
      </c>
      <c r="O92" s="53">
        <v>290</v>
      </c>
      <c r="P92" s="53">
        <v>220</v>
      </c>
      <c r="Q92" s="53">
        <v>255</v>
      </c>
      <c r="R92" s="53">
        <v>430</v>
      </c>
    </row>
    <row r="93" spans="2:18" x14ac:dyDescent="0.25">
      <c r="B93" s="52" t="s">
        <v>265</v>
      </c>
      <c r="C93" s="53">
        <v>45</v>
      </c>
      <c r="D93" s="53">
        <v>40</v>
      </c>
      <c r="E93" s="53">
        <v>5</v>
      </c>
      <c r="F93" s="53">
        <v>35</v>
      </c>
      <c r="G93" s="53">
        <v>5</v>
      </c>
      <c r="H93" s="53">
        <v>5</v>
      </c>
      <c r="I93" s="53">
        <v>10</v>
      </c>
      <c r="J93" s="53">
        <v>5</v>
      </c>
      <c r="K93" s="53">
        <v>15</v>
      </c>
      <c r="L93" s="53">
        <v>15</v>
      </c>
      <c r="M93" s="53">
        <v>5</v>
      </c>
      <c r="N93" s="53">
        <v>40</v>
      </c>
      <c r="O93" s="53">
        <v>5</v>
      </c>
      <c r="P93" s="53">
        <v>10</v>
      </c>
      <c r="Q93" s="53">
        <v>5</v>
      </c>
      <c r="R93" s="53">
        <v>25</v>
      </c>
    </row>
    <row r="94" spans="2:18" x14ac:dyDescent="0.25">
      <c r="B94" s="52" t="s">
        <v>266</v>
      </c>
      <c r="C94" s="53">
        <v>370</v>
      </c>
      <c r="D94" s="53">
        <v>365</v>
      </c>
      <c r="E94" s="53">
        <v>10</v>
      </c>
      <c r="F94" s="53">
        <v>205</v>
      </c>
      <c r="G94" s="53">
        <v>75</v>
      </c>
      <c r="H94" s="53">
        <v>125</v>
      </c>
      <c r="I94" s="53">
        <v>140</v>
      </c>
      <c r="J94" s="53">
        <v>70</v>
      </c>
      <c r="K94" s="53">
        <v>200</v>
      </c>
      <c r="L94" s="53">
        <v>95</v>
      </c>
      <c r="M94" s="53">
        <v>5</v>
      </c>
      <c r="N94" s="53">
        <v>290</v>
      </c>
      <c r="O94" s="53">
        <v>85</v>
      </c>
      <c r="P94" s="53">
        <v>160</v>
      </c>
      <c r="Q94" s="53">
        <v>25</v>
      </c>
      <c r="R94" s="53">
        <v>170</v>
      </c>
    </row>
    <row r="95" spans="2:18" x14ac:dyDescent="0.25">
      <c r="B95" s="52" t="s">
        <v>267</v>
      </c>
      <c r="C95" s="53">
        <v>525</v>
      </c>
      <c r="D95" s="53">
        <v>515</v>
      </c>
      <c r="E95" s="53">
        <v>10</v>
      </c>
      <c r="F95" s="53">
        <v>430</v>
      </c>
      <c r="G95" s="53">
        <v>280</v>
      </c>
      <c r="H95" s="53">
        <v>100</v>
      </c>
      <c r="I95" s="53">
        <v>40</v>
      </c>
      <c r="J95" s="53">
        <v>125</v>
      </c>
      <c r="K95" s="53">
        <v>260</v>
      </c>
      <c r="L95" s="53">
        <v>120</v>
      </c>
      <c r="M95" s="53">
        <v>20</v>
      </c>
      <c r="N95" s="53">
        <v>485</v>
      </c>
      <c r="O95" s="53">
        <v>40</v>
      </c>
      <c r="P95" s="53">
        <v>155</v>
      </c>
      <c r="Q95" s="53">
        <v>65</v>
      </c>
      <c r="R95" s="53">
        <v>290</v>
      </c>
    </row>
    <row r="96" spans="2:18" x14ac:dyDescent="0.25">
      <c r="B96" s="52" t="s">
        <v>161</v>
      </c>
      <c r="C96" s="53">
        <v>35</v>
      </c>
      <c r="D96" s="53">
        <v>30</v>
      </c>
      <c r="E96" s="53">
        <v>5</v>
      </c>
      <c r="F96" s="53">
        <v>25</v>
      </c>
      <c r="G96" s="53">
        <v>10</v>
      </c>
      <c r="H96" s="53">
        <v>10</v>
      </c>
      <c r="I96" s="53">
        <v>10</v>
      </c>
      <c r="J96" s="53">
        <v>5</v>
      </c>
      <c r="K96" s="53">
        <v>15</v>
      </c>
      <c r="L96" s="53">
        <v>10</v>
      </c>
      <c r="M96" s="53">
        <v>5</v>
      </c>
      <c r="N96" s="53">
        <v>25</v>
      </c>
      <c r="O96" s="53">
        <v>5</v>
      </c>
      <c r="P96" s="53">
        <v>10</v>
      </c>
      <c r="Q96" s="53">
        <v>5</v>
      </c>
      <c r="R96" s="53">
        <v>15</v>
      </c>
    </row>
    <row r="97" spans="2:18" x14ac:dyDescent="0.25">
      <c r="B97" s="52" t="s">
        <v>268</v>
      </c>
      <c r="C97" s="53">
        <v>130</v>
      </c>
      <c r="D97" s="53">
        <v>130</v>
      </c>
      <c r="E97" s="53">
        <v>5</v>
      </c>
      <c r="F97" s="53">
        <v>105</v>
      </c>
      <c r="G97" s="53">
        <v>15</v>
      </c>
      <c r="H97" s="53">
        <v>65</v>
      </c>
      <c r="I97" s="53">
        <v>5</v>
      </c>
      <c r="J97" s="53">
        <v>15</v>
      </c>
      <c r="K97" s="53">
        <v>70</v>
      </c>
      <c r="L97" s="53">
        <v>35</v>
      </c>
      <c r="M97" s="53">
        <v>5</v>
      </c>
      <c r="N97" s="53">
        <v>115</v>
      </c>
      <c r="O97" s="53">
        <v>15</v>
      </c>
      <c r="P97" s="53">
        <v>30</v>
      </c>
      <c r="Q97" s="53">
        <v>15</v>
      </c>
      <c r="R97" s="53">
        <v>85</v>
      </c>
    </row>
    <row r="98" spans="2:18" x14ac:dyDescent="0.25">
      <c r="B98" s="52" t="s">
        <v>269</v>
      </c>
      <c r="C98" s="53">
        <v>255</v>
      </c>
      <c r="D98" s="53">
        <v>240</v>
      </c>
      <c r="E98" s="53">
        <v>10</v>
      </c>
      <c r="F98" s="53">
        <v>200</v>
      </c>
      <c r="G98" s="53">
        <v>65</v>
      </c>
      <c r="H98" s="53">
        <v>105</v>
      </c>
      <c r="I98" s="53">
        <v>10</v>
      </c>
      <c r="J98" s="53">
        <v>60</v>
      </c>
      <c r="K98" s="53">
        <v>145</v>
      </c>
      <c r="L98" s="53">
        <v>45</v>
      </c>
      <c r="M98" s="53">
        <v>5</v>
      </c>
      <c r="N98" s="53">
        <v>230</v>
      </c>
      <c r="O98" s="53">
        <v>20</v>
      </c>
      <c r="P98" s="53">
        <v>95</v>
      </c>
      <c r="Q98" s="53">
        <v>25</v>
      </c>
      <c r="R98" s="53">
        <v>130</v>
      </c>
    </row>
    <row r="99" spans="2:18" x14ac:dyDescent="0.25">
      <c r="B99" s="52" t="s">
        <v>270</v>
      </c>
      <c r="C99" s="53">
        <v>55</v>
      </c>
      <c r="D99" s="53">
        <v>55</v>
      </c>
      <c r="E99" s="53">
        <v>5</v>
      </c>
      <c r="F99" s="53">
        <v>45</v>
      </c>
      <c r="G99" s="53">
        <v>55</v>
      </c>
      <c r="H99" s="53">
        <v>10</v>
      </c>
      <c r="I99" s="53">
        <v>0</v>
      </c>
      <c r="J99" s="53">
        <v>10</v>
      </c>
      <c r="K99" s="53">
        <v>25</v>
      </c>
      <c r="L99" s="53">
        <v>15</v>
      </c>
      <c r="M99" s="53">
        <v>5</v>
      </c>
      <c r="N99" s="53">
        <v>45</v>
      </c>
      <c r="O99" s="53">
        <v>10</v>
      </c>
      <c r="P99" s="53">
        <v>20</v>
      </c>
      <c r="Q99" s="53">
        <v>5</v>
      </c>
      <c r="R99" s="53">
        <v>30</v>
      </c>
    </row>
    <row r="100" spans="2:18" x14ac:dyDescent="0.25">
      <c r="B100" s="52" t="s">
        <v>271</v>
      </c>
      <c r="C100" s="53">
        <v>145</v>
      </c>
      <c r="D100" s="53">
        <v>140</v>
      </c>
      <c r="E100" s="53">
        <v>5</v>
      </c>
      <c r="F100" s="53">
        <v>125</v>
      </c>
      <c r="G100" s="53">
        <v>75</v>
      </c>
      <c r="H100" s="53">
        <v>30</v>
      </c>
      <c r="I100" s="53">
        <v>5</v>
      </c>
      <c r="J100" s="53">
        <v>40</v>
      </c>
      <c r="K100" s="53">
        <v>70</v>
      </c>
      <c r="L100" s="53">
        <v>30</v>
      </c>
      <c r="M100" s="53">
        <v>5</v>
      </c>
      <c r="N100" s="53">
        <v>130</v>
      </c>
      <c r="O100" s="53">
        <v>15</v>
      </c>
      <c r="P100" s="53">
        <v>70</v>
      </c>
      <c r="Q100" s="53">
        <v>10</v>
      </c>
      <c r="R100" s="53">
        <v>60</v>
      </c>
    </row>
    <row r="101" spans="2:18" x14ac:dyDescent="0.25">
      <c r="B101" s="52" t="s">
        <v>272</v>
      </c>
      <c r="C101" s="53">
        <v>185</v>
      </c>
      <c r="D101" s="53">
        <v>180</v>
      </c>
      <c r="E101" s="53">
        <v>5</v>
      </c>
      <c r="F101" s="53">
        <v>155</v>
      </c>
      <c r="G101" s="53">
        <v>50</v>
      </c>
      <c r="H101" s="53">
        <v>60</v>
      </c>
      <c r="I101" s="53">
        <v>5</v>
      </c>
      <c r="J101" s="53">
        <v>50</v>
      </c>
      <c r="K101" s="53">
        <v>95</v>
      </c>
      <c r="L101" s="53">
        <v>40</v>
      </c>
      <c r="M101" s="53">
        <v>5</v>
      </c>
      <c r="N101" s="53">
        <v>165</v>
      </c>
      <c r="O101" s="53">
        <v>15</v>
      </c>
      <c r="P101" s="53">
        <v>70</v>
      </c>
      <c r="Q101" s="53">
        <v>20</v>
      </c>
      <c r="R101" s="53">
        <v>90</v>
      </c>
    </row>
    <row r="102" spans="2:18" x14ac:dyDescent="0.25">
      <c r="B102" s="52" t="s">
        <v>273</v>
      </c>
      <c r="C102" s="53">
        <v>545</v>
      </c>
      <c r="D102" s="53">
        <v>530</v>
      </c>
      <c r="E102" s="53">
        <v>15</v>
      </c>
      <c r="F102" s="53">
        <v>420</v>
      </c>
      <c r="G102" s="53">
        <v>130</v>
      </c>
      <c r="H102" s="53">
        <v>210</v>
      </c>
      <c r="I102" s="53">
        <v>15</v>
      </c>
      <c r="J102" s="53">
        <v>105</v>
      </c>
      <c r="K102" s="53">
        <v>290</v>
      </c>
      <c r="L102" s="53">
        <v>140</v>
      </c>
      <c r="M102" s="53">
        <v>10</v>
      </c>
      <c r="N102" s="53">
        <v>480</v>
      </c>
      <c r="O102" s="53">
        <v>65</v>
      </c>
      <c r="P102" s="53">
        <v>150</v>
      </c>
      <c r="Q102" s="53">
        <v>60</v>
      </c>
      <c r="R102" s="53">
        <v>310</v>
      </c>
    </row>
    <row r="103" spans="2:18" x14ac:dyDescent="0.25">
      <c r="B103" s="51" t="s">
        <v>166</v>
      </c>
      <c r="C103" s="54">
        <v>27035</v>
      </c>
      <c r="D103" s="54">
        <v>26300</v>
      </c>
      <c r="E103" s="54">
        <v>735</v>
      </c>
      <c r="F103" s="54">
        <v>18905</v>
      </c>
      <c r="G103" s="54">
        <v>5535</v>
      </c>
      <c r="H103" s="54">
        <v>7795</v>
      </c>
      <c r="I103" s="54">
        <v>7000</v>
      </c>
      <c r="J103" s="54">
        <v>4250</v>
      </c>
      <c r="K103" s="54">
        <v>13575</v>
      </c>
      <c r="L103" s="54">
        <v>8235</v>
      </c>
      <c r="M103" s="54">
        <v>980</v>
      </c>
      <c r="N103" s="54">
        <v>23100</v>
      </c>
      <c r="O103" s="54">
        <v>3935</v>
      </c>
      <c r="P103" s="54">
        <v>7500</v>
      </c>
      <c r="Q103" s="54">
        <v>3875</v>
      </c>
      <c r="R103" s="54">
        <v>14490</v>
      </c>
    </row>
    <row r="104" spans="2:18" x14ac:dyDescent="0.25">
      <c r="G104" s="49"/>
      <c r="H104" s="49"/>
      <c r="I104" s="49"/>
      <c r="J104" s="49"/>
      <c r="L104" s="49"/>
    </row>
    <row r="105" spans="2:18" x14ac:dyDescent="0.25">
      <c r="G105" s="49"/>
      <c r="H105" s="49"/>
      <c r="I105" s="49"/>
      <c r="J105" s="49"/>
      <c r="L105" s="49"/>
    </row>
    <row r="106" spans="2:18" x14ac:dyDescent="0.25">
      <c r="G106" s="49"/>
      <c r="H106" s="49"/>
      <c r="I106" s="49"/>
      <c r="J106" s="49"/>
      <c r="L106" s="49"/>
    </row>
    <row r="111" spans="2:18" s="2" customFormat="1" ht="18.75" x14ac:dyDescent="0.25">
      <c r="B111" s="13" t="s">
        <v>9</v>
      </c>
      <c r="C111" s="13"/>
      <c r="D111" s="13"/>
      <c r="E111" s="13"/>
      <c r="F111" s="13"/>
      <c r="G111" s="13"/>
      <c r="H111" s="13"/>
    </row>
    <row r="112" spans="2:18" s="2" customFormat="1" ht="33" customHeight="1" x14ac:dyDescent="0.25">
      <c r="B112" s="61" t="s">
        <v>38</v>
      </c>
      <c r="C112" s="61"/>
      <c r="D112" s="61"/>
      <c r="E112" s="61"/>
      <c r="F112" s="61"/>
      <c r="G112" s="61"/>
      <c r="H112" s="61"/>
      <c r="I112" s="61"/>
      <c r="J112" s="61"/>
      <c r="K112" s="61"/>
      <c r="L112" s="61"/>
    </row>
    <row r="113" spans="2:8" s="2" customFormat="1" x14ac:dyDescent="0.25">
      <c r="B113" s="14" t="s">
        <v>11</v>
      </c>
      <c r="C113" s="15"/>
      <c r="D113" s="15"/>
      <c r="E113" s="15"/>
      <c r="F113" s="15"/>
      <c r="G113" s="15"/>
      <c r="H113" s="15"/>
    </row>
    <row r="114" spans="2:8" s="2" customFormat="1" x14ac:dyDescent="0.25">
      <c r="B114" s="14"/>
      <c r="C114" s="15"/>
      <c r="D114" s="15"/>
      <c r="E114" s="15"/>
      <c r="F114" s="15"/>
      <c r="G114" s="15"/>
      <c r="H114" s="15"/>
    </row>
    <row r="115" spans="2:8" s="2" customFormat="1" x14ac:dyDescent="0.25">
      <c r="B115" s="16" t="s">
        <v>12</v>
      </c>
      <c r="C115" s="15"/>
      <c r="D115" s="15"/>
      <c r="E115" s="15"/>
      <c r="F115" s="15"/>
      <c r="G115" s="15"/>
      <c r="H115" s="15"/>
    </row>
    <row r="116" spans="2:8" s="2" customFormat="1" x14ac:dyDescent="0.25">
      <c r="B116" s="2" t="s">
        <v>13</v>
      </c>
      <c r="C116" s="17"/>
      <c r="E116" s="17"/>
      <c r="F116" s="17"/>
      <c r="G116" s="17"/>
    </row>
    <row r="117" spans="2:8" s="2" customFormat="1" x14ac:dyDescent="0.25">
      <c r="B117" s="18" t="s">
        <v>58</v>
      </c>
      <c r="C117" s="17"/>
      <c r="D117" s="18"/>
      <c r="E117" s="17"/>
      <c r="F117" s="17"/>
      <c r="G117" s="17"/>
    </row>
    <row r="118" spans="2:8" s="2" customFormat="1" x14ac:dyDescent="0.25"/>
    <row r="119" spans="2:8" s="2" customFormat="1" x14ac:dyDescent="0.25">
      <c r="B119" s="18" t="s">
        <v>15</v>
      </c>
    </row>
    <row r="120" spans="2:8" s="2" customFormat="1" x14ac:dyDescent="0.25"/>
  </sheetData>
  <mergeCells count="1">
    <mergeCell ref="B112:L112"/>
  </mergeCells>
  <hyperlinks>
    <hyperlink ref="C116:G116" r:id="rId1" display="For further information, please contact data@dss.gov.au" xr:uid="{5DDFC2C6-489A-485D-B023-4DB7B8BB00E1}"/>
    <hyperlink ref="B113" r:id="rId2" xr:uid="{B5B5897D-6946-434F-A30A-CB6AD8099913}"/>
    <hyperlink ref="B119" r:id="rId3" xr:uid="{B667850D-1FF8-4543-B651-E81093862C64}"/>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0F23-45B1-434C-A476-DBD7BAE41A7D}">
  <sheetPr codeName="Sheet5"/>
  <dimension ref="A1:V41"/>
  <sheetViews>
    <sheetView showGridLines="0" workbookViewId="0"/>
  </sheetViews>
  <sheetFormatPr defaultColWidth="9.140625" defaultRowHeight="15" x14ac:dyDescent="0.25"/>
  <cols>
    <col min="1" max="1" width="3.42578125" style="22" customWidth="1"/>
    <col min="2" max="2" width="14.85546875" style="22" customWidth="1"/>
    <col min="3" max="3" width="14.28515625" style="22" bestFit="1" customWidth="1"/>
    <col min="4" max="4" width="8.140625" style="22" bestFit="1" customWidth="1"/>
    <col min="5" max="5" width="5.7109375" style="22" bestFit="1" customWidth="1"/>
    <col min="6" max="6" width="12.85546875" style="22" bestFit="1" customWidth="1"/>
    <col min="7" max="7" width="11.28515625" style="22" customWidth="1"/>
    <col min="8" max="8" width="20.85546875" style="22" bestFit="1" customWidth="1"/>
    <col min="9" max="9" width="33.28515625" style="22" customWidth="1"/>
    <col min="10" max="10" width="8.42578125" style="22" bestFit="1" customWidth="1"/>
    <col min="11" max="11" width="18.85546875" style="22" bestFit="1" customWidth="1"/>
    <col min="12" max="14" width="15.5703125" style="22" bestFit="1" customWidth="1"/>
    <col min="15" max="15" width="13.7109375" style="22" bestFit="1" customWidth="1"/>
    <col min="16" max="16" width="18.42578125" style="22" bestFit="1" customWidth="1"/>
    <col min="17" max="18" width="14.42578125" style="22" bestFit="1" customWidth="1"/>
    <col min="19" max="19" width="16.28515625" style="22" bestFit="1" customWidth="1"/>
    <col min="20" max="20" width="27.5703125" style="22" bestFit="1" customWidth="1"/>
    <col min="21" max="21" width="29.140625" style="22" bestFit="1" customWidth="1"/>
    <col min="22" max="22" width="34.7109375" style="22" bestFit="1" customWidth="1"/>
    <col min="23" max="23" width="28.5703125" style="22" bestFit="1" customWidth="1"/>
    <col min="24" max="24" width="34.28515625" style="22" bestFit="1" customWidth="1"/>
    <col min="25" max="16384" width="9.140625" style="22"/>
  </cols>
  <sheetData>
    <row r="1" spans="1:22" ht="18.75" customHeight="1" x14ac:dyDescent="0.25">
      <c r="A1" s="2"/>
      <c r="B1" s="2"/>
      <c r="C1" s="2"/>
      <c r="D1" s="2"/>
      <c r="E1" s="2"/>
      <c r="F1" s="2"/>
      <c r="G1" s="2"/>
      <c r="H1" s="2"/>
      <c r="I1" s="2"/>
      <c r="J1" s="2"/>
      <c r="K1" s="2"/>
      <c r="L1" s="2"/>
      <c r="M1" s="2"/>
      <c r="N1" s="2"/>
      <c r="O1" s="2"/>
      <c r="P1" s="2"/>
      <c r="Q1" s="2"/>
      <c r="R1" s="2"/>
      <c r="S1" s="2"/>
      <c r="T1" s="2"/>
      <c r="U1" s="2"/>
      <c r="V1" s="2"/>
    </row>
    <row r="2" spans="1:22" ht="18.75" customHeight="1" x14ac:dyDescent="0.25">
      <c r="A2" s="2"/>
      <c r="B2" s="2"/>
      <c r="C2" s="2"/>
      <c r="D2" s="2"/>
      <c r="E2" s="2"/>
      <c r="F2" s="2"/>
      <c r="G2" s="2"/>
      <c r="H2" s="2"/>
      <c r="I2" s="2"/>
      <c r="J2" s="2"/>
      <c r="K2" s="2"/>
      <c r="L2" s="2"/>
      <c r="M2" s="2"/>
      <c r="N2" s="2"/>
      <c r="O2" s="2"/>
      <c r="P2" s="2"/>
      <c r="Q2" s="2"/>
      <c r="R2" s="2"/>
      <c r="S2" s="2"/>
      <c r="T2" s="2"/>
      <c r="U2" s="2"/>
      <c r="V2" s="2"/>
    </row>
    <row r="3" spans="1:22" ht="18.75" customHeight="1" x14ac:dyDescent="0.25">
      <c r="A3" s="2"/>
      <c r="B3" s="2"/>
      <c r="C3" s="2"/>
      <c r="D3" s="2"/>
      <c r="E3" s="2"/>
      <c r="F3" s="2"/>
      <c r="G3" s="2"/>
      <c r="H3" s="2"/>
      <c r="I3" s="2"/>
      <c r="J3" s="2"/>
      <c r="K3" s="2"/>
      <c r="L3" s="2"/>
      <c r="M3" s="2"/>
      <c r="N3" s="2"/>
      <c r="O3" s="2"/>
      <c r="P3" s="2"/>
      <c r="Q3" s="2"/>
      <c r="R3" s="2"/>
      <c r="S3" s="2"/>
      <c r="T3" s="2"/>
      <c r="U3" s="2"/>
      <c r="V3" s="2"/>
    </row>
    <row r="4" spans="1:22" ht="18.75" customHeight="1" x14ac:dyDescent="0.25">
      <c r="A4" s="2"/>
      <c r="B4" s="2"/>
      <c r="C4" s="2"/>
      <c r="D4" s="2"/>
      <c r="E4" s="2"/>
      <c r="F4" s="2"/>
      <c r="G4" s="2"/>
      <c r="H4" s="2"/>
      <c r="I4" s="2"/>
      <c r="J4" s="2"/>
      <c r="K4" s="2"/>
      <c r="L4" s="2"/>
      <c r="M4" s="2"/>
      <c r="N4" s="2"/>
      <c r="O4" s="2"/>
      <c r="P4" s="2"/>
      <c r="Q4" s="2"/>
      <c r="R4" s="2"/>
      <c r="S4" s="2"/>
      <c r="T4" s="2"/>
      <c r="U4" s="2"/>
      <c r="V4" s="2"/>
    </row>
    <row r="5" spans="1:22" ht="18.75" customHeight="1" x14ac:dyDescent="0.25">
      <c r="A5" s="2"/>
      <c r="B5" s="2"/>
      <c r="C5" s="2"/>
      <c r="D5" s="2"/>
      <c r="E5" s="2"/>
      <c r="F5" s="2"/>
      <c r="G5" s="2"/>
      <c r="H5" s="2"/>
      <c r="I5" s="2"/>
      <c r="J5" s="2"/>
      <c r="K5" s="2"/>
      <c r="L5" s="2"/>
      <c r="M5" s="2"/>
      <c r="N5" s="2"/>
      <c r="O5" s="2"/>
      <c r="P5" s="2"/>
      <c r="Q5" s="2"/>
      <c r="R5" s="2"/>
      <c r="S5" s="2"/>
      <c r="T5" s="2"/>
      <c r="U5" s="2"/>
      <c r="V5" s="2"/>
    </row>
    <row r="6" spans="1:22" s="2" customFormat="1" ht="15" customHeight="1" x14ac:dyDescent="0.25"/>
    <row r="7" spans="1:22" s="2" customFormat="1" ht="15" customHeight="1" x14ac:dyDescent="0.25"/>
    <row r="8" spans="1:22" ht="24" customHeight="1" x14ac:dyDescent="0.25">
      <c r="B8" s="47" t="s">
        <v>274</v>
      </c>
    </row>
    <row r="9" spans="1:22" ht="15.75" customHeight="1" x14ac:dyDescent="0.25">
      <c r="B9" s="5" t="str">
        <f ca="1">"For the Period 1 March 2025 to " &amp; TEXT('Data descriptors'!D44, "DD MMMM YYYY")</f>
        <v>For the Period 1 March 2025 to 31 May 2026</v>
      </c>
    </row>
    <row r="11" spans="1:22" ht="15.75" x14ac:dyDescent="0.25">
      <c r="B11" s="48" t="str">
        <f>"Table 4. Parent Pathways Caseload - Time Series"</f>
        <v>Table 4. Parent Pathways Caseload - Time Series</v>
      </c>
    </row>
    <row r="12" spans="1:22" x14ac:dyDescent="0.25">
      <c r="B12" s="46" t="s">
        <v>96</v>
      </c>
    </row>
    <row r="14" spans="1:22" x14ac:dyDescent="0.25">
      <c r="B14" s="51" t="s">
        <v>275</v>
      </c>
      <c r="C14" s="51" t="s">
        <v>169</v>
      </c>
      <c r="D14" s="51" t="s">
        <v>64</v>
      </c>
      <c r="E14" s="51" t="s">
        <v>67</v>
      </c>
      <c r="F14" s="51" t="s">
        <v>69</v>
      </c>
      <c r="G14" s="51" t="s">
        <v>72</v>
      </c>
      <c r="H14" s="51" t="s">
        <v>170</v>
      </c>
      <c r="I14" s="51" t="s">
        <v>171</v>
      </c>
      <c r="J14" s="51" t="s">
        <v>83</v>
      </c>
      <c r="K14" s="51" t="s">
        <v>172</v>
      </c>
      <c r="L14" s="51" t="s">
        <v>173</v>
      </c>
      <c r="M14" s="51" t="s">
        <v>174</v>
      </c>
      <c r="N14" s="51" t="s">
        <v>175</v>
      </c>
      <c r="O14" s="51" t="s">
        <v>176</v>
      </c>
      <c r="P14" s="51" t="s">
        <v>177</v>
      </c>
      <c r="Q14" s="51" t="s">
        <v>178</v>
      </c>
      <c r="R14" s="51" t="s">
        <v>179</v>
      </c>
      <c r="S14" s="51" t="s">
        <v>180</v>
      </c>
      <c r="T14" s="51" t="s">
        <v>181</v>
      </c>
      <c r="U14" s="51" t="s">
        <v>182</v>
      </c>
      <c r="V14" s="51" t="s">
        <v>183</v>
      </c>
    </row>
    <row r="15" spans="1:22" x14ac:dyDescent="0.25">
      <c r="B15" s="55">
        <v>45747</v>
      </c>
      <c r="C15" s="53">
        <v>16520</v>
      </c>
      <c r="D15" s="53">
        <v>16005</v>
      </c>
      <c r="E15" s="53">
        <v>515</v>
      </c>
      <c r="F15" s="53">
        <v>12230</v>
      </c>
      <c r="G15" s="53">
        <v>3245</v>
      </c>
      <c r="H15" s="53">
        <v>4395</v>
      </c>
      <c r="I15" s="53">
        <v>3305</v>
      </c>
      <c r="J15" s="53">
        <v>900</v>
      </c>
      <c r="K15" s="53">
        <v>2485</v>
      </c>
      <c r="L15" s="53">
        <v>8275</v>
      </c>
      <c r="M15" s="53">
        <v>5110</v>
      </c>
      <c r="N15" s="53">
        <v>605</v>
      </c>
      <c r="O15" s="53">
        <v>45</v>
      </c>
      <c r="P15" s="53">
        <v>15395</v>
      </c>
      <c r="Q15" s="53">
        <v>830</v>
      </c>
      <c r="R15" s="53">
        <v>35</v>
      </c>
      <c r="S15" s="53">
        <v>255</v>
      </c>
      <c r="T15" s="53">
        <v>3645</v>
      </c>
      <c r="U15" s="53">
        <v>1525</v>
      </c>
      <c r="V15" s="53">
        <v>8005</v>
      </c>
    </row>
    <row r="16" spans="1:22" x14ac:dyDescent="0.25">
      <c r="B16" s="55">
        <v>45777</v>
      </c>
      <c r="C16" s="53">
        <v>16705</v>
      </c>
      <c r="D16" s="53">
        <v>16190</v>
      </c>
      <c r="E16" s="53">
        <v>515</v>
      </c>
      <c r="F16" s="53">
        <v>12315</v>
      </c>
      <c r="G16" s="53">
        <v>3315</v>
      </c>
      <c r="H16" s="53">
        <v>4735</v>
      </c>
      <c r="I16" s="53">
        <v>3445</v>
      </c>
      <c r="J16" s="53">
        <v>1055</v>
      </c>
      <c r="K16" s="53">
        <v>2535</v>
      </c>
      <c r="L16" s="53">
        <v>8335</v>
      </c>
      <c r="M16" s="53">
        <v>5195</v>
      </c>
      <c r="N16" s="53">
        <v>600</v>
      </c>
      <c r="O16" s="53">
        <v>45</v>
      </c>
      <c r="P16" s="53">
        <v>15435</v>
      </c>
      <c r="Q16" s="53">
        <v>930</v>
      </c>
      <c r="R16" s="53">
        <v>40</v>
      </c>
      <c r="S16" s="53">
        <v>300</v>
      </c>
      <c r="T16" s="53">
        <v>4015</v>
      </c>
      <c r="U16" s="53">
        <v>1675</v>
      </c>
      <c r="V16" s="53">
        <v>8615</v>
      </c>
    </row>
    <row r="17" spans="2:22" x14ac:dyDescent="0.25">
      <c r="B17" s="55">
        <v>45808</v>
      </c>
      <c r="C17" s="53">
        <v>17210</v>
      </c>
      <c r="D17" s="53">
        <v>16685</v>
      </c>
      <c r="E17" s="53">
        <v>525</v>
      </c>
      <c r="F17" s="53">
        <v>12675</v>
      </c>
      <c r="G17" s="53">
        <v>3485</v>
      </c>
      <c r="H17" s="53">
        <v>5070</v>
      </c>
      <c r="I17" s="53">
        <v>3680</v>
      </c>
      <c r="J17" s="53">
        <v>1270</v>
      </c>
      <c r="K17" s="53">
        <v>2620</v>
      </c>
      <c r="L17" s="53">
        <v>8565</v>
      </c>
      <c r="M17" s="53">
        <v>5360</v>
      </c>
      <c r="N17" s="53">
        <v>625</v>
      </c>
      <c r="O17" s="53">
        <v>50</v>
      </c>
      <c r="P17" s="53">
        <v>15775</v>
      </c>
      <c r="Q17" s="53">
        <v>985</v>
      </c>
      <c r="R17" s="53">
        <v>40</v>
      </c>
      <c r="S17" s="53">
        <v>410</v>
      </c>
      <c r="T17" s="53">
        <v>4445</v>
      </c>
      <c r="U17" s="53">
        <v>1820</v>
      </c>
      <c r="V17" s="53">
        <v>9295</v>
      </c>
    </row>
    <row r="18" spans="2:22" x14ac:dyDescent="0.25">
      <c r="B18" s="55">
        <v>45838</v>
      </c>
      <c r="C18" s="53">
        <v>17890</v>
      </c>
      <c r="D18" s="53">
        <v>17360</v>
      </c>
      <c r="E18" s="53">
        <v>530</v>
      </c>
      <c r="F18" s="53">
        <v>13070</v>
      </c>
      <c r="G18" s="53">
        <v>3650</v>
      </c>
      <c r="H18" s="53">
        <v>5355</v>
      </c>
      <c r="I18" s="53">
        <v>3890</v>
      </c>
      <c r="J18" s="53">
        <v>1415</v>
      </c>
      <c r="K18" s="53">
        <v>2745</v>
      </c>
      <c r="L18" s="53">
        <v>8935</v>
      </c>
      <c r="M18" s="53">
        <v>5530</v>
      </c>
      <c r="N18" s="53">
        <v>625</v>
      </c>
      <c r="O18" s="53">
        <v>55</v>
      </c>
      <c r="P18" s="53">
        <v>16275</v>
      </c>
      <c r="Q18" s="53">
        <v>1080</v>
      </c>
      <c r="R18" s="53">
        <v>35</v>
      </c>
      <c r="S18" s="53">
        <v>500</v>
      </c>
      <c r="T18" s="53">
        <v>4830</v>
      </c>
      <c r="U18" s="53">
        <v>1960</v>
      </c>
      <c r="V18" s="53">
        <v>9740</v>
      </c>
    </row>
    <row r="19" spans="2:22" x14ac:dyDescent="0.25">
      <c r="B19" s="55">
        <v>45869</v>
      </c>
      <c r="C19" s="53">
        <v>18705</v>
      </c>
      <c r="D19" s="53">
        <v>18140</v>
      </c>
      <c r="E19" s="53">
        <v>560</v>
      </c>
      <c r="F19" s="53">
        <v>13610</v>
      </c>
      <c r="G19" s="53">
        <v>3790</v>
      </c>
      <c r="H19" s="53">
        <v>5615</v>
      </c>
      <c r="I19" s="53">
        <v>4170</v>
      </c>
      <c r="J19" s="53">
        <v>1590</v>
      </c>
      <c r="K19" s="53">
        <v>2940</v>
      </c>
      <c r="L19" s="53">
        <v>9315</v>
      </c>
      <c r="M19" s="53">
        <v>5735</v>
      </c>
      <c r="N19" s="53">
        <v>655</v>
      </c>
      <c r="O19" s="53">
        <v>60</v>
      </c>
      <c r="P19" s="53">
        <v>16845</v>
      </c>
      <c r="Q19" s="53">
        <v>1190</v>
      </c>
      <c r="R19" s="53">
        <v>40</v>
      </c>
      <c r="S19" s="53">
        <v>625</v>
      </c>
      <c r="T19" s="53">
        <v>5160</v>
      </c>
      <c r="U19" s="53">
        <v>2110</v>
      </c>
      <c r="V19" s="53">
        <v>10155</v>
      </c>
    </row>
    <row r="20" spans="2:22" x14ac:dyDescent="0.25">
      <c r="B20" s="55">
        <v>45900</v>
      </c>
      <c r="C20" s="53">
        <v>19440</v>
      </c>
      <c r="D20" s="53">
        <v>18860</v>
      </c>
      <c r="E20" s="53">
        <v>580</v>
      </c>
      <c r="F20" s="53">
        <v>13990</v>
      </c>
      <c r="G20" s="53">
        <v>3895</v>
      </c>
      <c r="H20" s="53">
        <v>5775</v>
      </c>
      <c r="I20" s="53">
        <v>4460</v>
      </c>
      <c r="J20" s="53">
        <v>1710</v>
      </c>
      <c r="K20" s="53">
        <v>3095</v>
      </c>
      <c r="L20" s="53">
        <v>9680</v>
      </c>
      <c r="M20" s="53">
        <v>5940</v>
      </c>
      <c r="N20" s="53">
        <v>670</v>
      </c>
      <c r="O20" s="53">
        <v>60</v>
      </c>
      <c r="P20" s="53">
        <v>17415</v>
      </c>
      <c r="Q20" s="53">
        <v>1275</v>
      </c>
      <c r="R20" s="53">
        <v>45</v>
      </c>
      <c r="S20" s="53">
        <v>705</v>
      </c>
      <c r="T20" s="53">
        <v>5370</v>
      </c>
      <c r="U20" s="53">
        <v>2200</v>
      </c>
      <c r="V20" s="53">
        <v>10405</v>
      </c>
    </row>
    <row r="21" spans="2:22" x14ac:dyDescent="0.25">
      <c r="B21" s="55">
        <v>45930</v>
      </c>
      <c r="C21" s="53">
        <v>22205</v>
      </c>
      <c r="D21" s="53">
        <v>21575</v>
      </c>
      <c r="E21" s="53">
        <v>630</v>
      </c>
      <c r="F21" s="53">
        <v>16020</v>
      </c>
      <c r="G21" s="53">
        <v>4515</v>
      </c>
      <c r="H21" s="53">
        <v>6190</v>
      </c>
      <c r="I21" s="53">
        <v>5060</v>
      </c>
      <c r="J21" s="53">
        <v>1905</v>
      </c>
      <c r="K21" s="53">
        <v>3605</v>
      </c>
      <c r="L21" s="53">
        <v>11130</v>
      </c>
      <c r="M21" s="53">
        <v>6665</v>
      </c>
      <c r="N21" s="53">
        <v>745</v>
      </c>
      <c r="O21" s="53">
        <v>65</v>
      </c>
      <c r="P21" s="53">
        <v>19770</v>
      </c>
      <c r="Q21" s="53">
        <v>1580</v>
      </c>
      <c r="R21" s="53">
        <v>60</v>
      </c>
      <c r="S21" s="53">
        <v>790</v>
      </c>
      <c r="T21" s="53">
        <v>5775</v>
      </c>
      <c r="U21" s="53">
        <v>2680</v>
      </c>
      <c r="V21" s="53">
        <v>11295</v>
      </c>
    </row>
    <row r="22" spans="2:22" x14ac:dyDescent="0.25">
      <c r="B22" s="55">
        <v>45961</v>
      </c>
      <c r="C22" s="53">
        <v>23215</v>
      </c>
      <c r="D22" s="53">
        <v>22555</v>
      </c>
      <c r="E22" s="53">
        <v>660</v>
      </c>
      <c r="F22" s="53">
        <v>16765</v>
      </c>
      <c r="G22" s="53">
        <v>4770</v>
      </c>
      <c r="H22" s="53">
        <v>6640</v>
      </c>
      <c r="I22" s="53">
        <v>5355</v>
      </c>
      <c r="J22" s="53">
        <v>2095</v>
      </c>
      <c r="K22" s="53">
        <v>3750</v>
      </c>
      <c r="L22" s="53">
        <v>11640</v>
      </c>
      <c r="M22" s="53">
        <v>6965</v>
      </c>
      <c r="N22" s="53">
        <v>785</v>
      </c>
      <c r="O22" s="53">
        <v>70</v>
      </c>
      <c r="P22" s="53">
        <v>20560</v>
      </c>
      <c r="Q22" s="53">
        <v>1730</v>
      </c>
      <c r="R22" s="53">
        <v>70</v>
      </c>
      <c r="S22" s="53">
        <v>860</v>
      </c>
      <c r="T22" s="53">
        <v>6250</v>
      </c>
      <c r="U22" s="53">
        <v>2950</v>
      </c>
      <c r="V22" s="53">
        <v>12110</v>
      </c>
    </row>
    <row r="23" spans="2:22" x14ac:dyDescent="0.25">
      <c r="B23" s="55">
        <v>45991</v>
      </c>
      <c r="C23" s="53">
        <v>23600</v>
      </c>
      <c r="D23" s="53">
        <v>22935</v>
      </c>
      <c r="E23" s="53">
        <v>660</v>
      </c>
      <c r="F23" s="53">
        <v>16980</v>
      </c>
      <c r="G23" s="53">
        <v>4860</v>
      </c>
      <c r="H23" s="53">
        <v>6850</v>
      </c>
      <c r="I23" s="53">
        <v>5560</v>
      </c>
      <c r="J23" s="53">
        <v>2230</v>
      </c>
      <c r="K23" s="53">
        <v>3830</v>
      </c>
      <c r="L23" s="53">
        <v>11795</v>
      </c>
      <c r="M23" s="53">
        <v>7100</v>
      </c>
      <c r="N23" s="53">
        <v>800</v>
      </c>
      <c r="O23" s="53">
        <v>70</v>
      </c>
      <c r="P23" s="53">
        <v>20780</v>
      </c>
      <c r="Q23" s="53">
        <v>1795</v>
      </c>
      <c r="R23" s="53">
        <v>70</v>
      </c>
      <c r="S23" s="53">
        <v>950</v>
      </c>
      <c r="T23" s="53">
        <v>6545</v>
      </c>
      <c r="U23" s="53">
        <v>3085</v>
      </c>
      <c r="V23" s="53">
        <v>12505</v>
      </c>
    </row>
    <row r="24" spans="2:22" x14ac:dyDescent="0.25">
      <c r="B24" s="55">
        <v>46022</v>
      </c>
      <c r="C24" s="53">
        <v>23720</v>
      </c>
      <c r="D24" s="53">
        <v>23050</v>
      </c>
      <c r="E24" s="53">
        <v>665</v>
      </c>
      <c r="F24" s="53">
        <v>16965</v>
      </c>
      <c r="G24" s="53">
        <v>4850</v>
      </c>
      <c r="H24" s="53">
        <v>6950</v>
      </c>
      <c r="I24" s="53">
        <v>5715</v>
      </c>
      <c r="J24" s="53">
        <v>2325</v>
      </c>
      <c r="K24" s="53">
        <v>3815</v>
      </c>
      <c r="L24" s="53">
        <v>11845</v>
      </c>
      <c r="M24" s="53">
        <v>7190</v>
      </c>
      <c r="N24" s="53">
        <v>800</v>
      </c>
      <c r="O24" s="53">
        <v>70</v>
      </c>
      <c r="P24" s="53">
        <v>20740</v>
      </c>
      <c r="Q24" s="53">
        <v>1875</v>
      </c>
      <c r="R24" s="53">
        <v>80</v>
      </c>
      <c r="S24" s="53">
        <v>1025</v>
      </c>
      <c r="T24" s="53">
        <v>6615</v>
      </c>
      <c r="U24" s="53">
        <v>3165</v>
      </c>
      <c r="V24" s="53">
        <v>12695</v>
      </c>
    </row>
    <row r="25" spans="2:22" x14ac:dyDescent="0.25">
      <c r="B25" s="55">
        <v>46053</v>
      </c>
      <c r="C25" s="53">
        <v>24320</v>
      </c>
      <c r="D25" s="53">
        <v>23635</v>
      </c>
      <c r="E25" s="53">
        <v>685</v>
      </c>
      <c r="F25" s="53">
        <v>17345</v>
      </c>
      <c r="G25" s="53">
        <v>4955</v>
      </c>
      <c r="H25" s="53">
        <v>7055</v>
      </c>
      <c r="I25" s="53">
        <v>5865</v>
      </c>
      <c r="J25" s="53">
        <v>2395</v>
      </c>
      <c r="K25" s="53">
        <v>3910</v>
      </c>
      <c r="L25" s="53">
        <v>12140</v>
      </c>
      <c r="M25" s="53">
        <v>7375</v>
      </c>
      <c r="N25" s="53">
        <v>825</v>
      </c>
      <c r="O25" s="53">
        <v>70</v>
      </c>
      <c r="P25" s="53">
        <v>21230</v>
      </c>
      <c r="Q25" s="53">
        <v>1940</v>
      </c>
      <c r="R25" s="53">
        <v>80</v>
      </c>
      <c r="S25" s="53">
        <v>1070</v>
      </c>
      <c r="T25" s="53">
        <v>6725</v>
      </c>
      <c r="U25" s="53">
        <v>3250</v>
      </c>
      <c r="V25" s="53">
        <v>12990</v>
      </c>
    </row>
    <row r="26" spans="2:22" x14ac:dyDescent="0.25">
      <c r="B26" s="55">
        <v>46081</v>
      </c>
      <c r="C26" s="53">
        <v>25135</v>
      </c>
      <c r="D26" s="53">
        <v>24440</v>
      </c>
      <c r="E26" s="53">
        <v>690</v>
      </c>
      <c r="F26" s="53">
        <v>17900</v>
      </c>
      <c r="G26" s="53">
        <v>5150</v>
      </c>
      <c r="H26" s="53">
        <v>7340</v>
      </c>
      <c r="I26" s="53">
        <v>6070</v>
      </c>
      <c r="J26" s="53">
        <v>2515</v>
      </c>
      <c r="K26" s="53">
        <v>4090</v>
      </c>
      <c r="L26" s="53">
        <v>12530</v>
      </c>
      <c r="M26" s="53">
        <v>7590</v>
      </c>
      <c r="N26" s="53">
        <v>850</v>
      </c>
      <c r="O26" s="53">
        <v>75</v>
      </c>
      <c r="P26" s="53">
        <v>21860</v>
      </c>
      <c r="Q26" s="53">
        <v>2040</v>
      </c>
      <c r="R26" s="53">
        <v>85</v>
      </c>
      <c r="S26" s="53">
        <v>1150</v>
      </c>
      <c r="T26" s="53">
        <v>7035</v>
      </c>
      <c r="U26" s="53">
        <v>3400</v>
      </c>
      <c r="V26" s="53">
        <v>13505</v>
      </c>
    </row>
    <row r="27" spans="2:22" x14ac:dyDescent="0.25">
      <c r="B27" s="55">
        <v>46112</v>
      </c>
      <c r="C27" s="53">
        <v>25690</v>
      </c>
      <c r="D27" s="53">
        <v>24985</v>
      </c>
      <c r="E27" s="53">
        <v>705</v>
      </c>
      <c r="F27" s="53">
        <v>18260</v>
      </c>
      <c r="G27" s="53">
        <v>5290</v>
      </c>
      <c r="H27" s="53">
        <v>7490</v>
      </c>
      <c r="I27" s="53">
        <v>6305</v>
      </c>
      <c r="J27" s="53">
        <v>2625</v>
      </c>
      <c r="K27" s="53">
        <v>4155</v>
      </c>
      <c r="L27" s="53">
        <v>12835</v>
      </c>
      <c r="M27" s="53">
        <v>7750</v>
      </c>
      <c r="N27" s="53">
        <v>865</v>
      </c>
      <c r="O27" s="53">
        <v>80</v>
      </c>
      <c r="P27" s="53">
        <v>22250</v>
      </c>
      <c r="Q27" s="53">
        <v>2105</v>
      </c>
      <c r="R27" s="53">
        <v>85</v>
      </c>
      <c r="S27" s="53">
        <v>1255</v>
      </c>
      <c r="T27" s="53">
        <v>7245</v>
      </c>
      <c r="U27" s="53">
        <v>3595</v>
      </c>
      <c r="V27" s="53">
        <v>13855</v>
      </c>
    </row>
    <row r="28" spans="2:22" x14ac:dyDescent="0.25">
      <c r="B28" s="55">
        <v>46142</v>
      </c>
      <c r="C28" s="53">
        <v>25995</v>
      </c>
      <c r="D28" s="53">
        <v>25285</v>
      </c>
      <c r="E28" s="53">
        <v>710</v>
      </c>
      <c r="F28" s="53">
        <v>18385</v>
      </c>
      <c r="G28" s="53">
        <v>5345</v>
      </c>
      <c r="H28" s="53">
        <v>7595</v>
      </c>
      <c r="I28" s="53">
        <v>6520</v>
      </c>
      <c r="J28" s="53">
        <v>2735</v>
      </c>
      <c r="K28" s="53">
        <v>4150</v>
      </c>
      <c r="L28" s="53">
        <v>13015</v>
      </c>
      <c r="M28" s="53">
        <v>7890</v>
      </c>
      <c r="N28" s="53">
        <v>865</v>
      </c>
      <c r="O28" s="53">
        <v>75</v>
      </c>
      <c r="P28" s="53">
        <v>22370</v>
      </c>
      <c r="Q28" s="53">
        <v>2190</v>
      </c>
      <c r="R28" s="53">
        <v>85</v>
      </c>
      <c r="S28" s="53">
        <v>1350</v>
      </c>
      <c r="T28" s="53">
        <v>7325</v>
      </c>
      <c r="U28" s="53">
        <v>3685</v>
      </c>
      <c r="V28" s="53">
        <v>14060</v>
      </c>
    </row>
    <row r="29" spans="2:22" x14ac:dyDescent="0.25">
      <c r="B29" s="55">
        <v>46173</v>
      </c>
      <c r="C29" s="53">
        <v>27035</v>
      </c>
      <c r="D29" s="53">
        <v>26300</v>
      </c>
      <c r="E29" s="53">
        <v>735</v>
      </c>
      <c r="F29" s="53">
        <v>18905</v>
      </c>
      <c r="G29" s="53">
        <v>5535</v>
      </c>
      <c r="H29" s="53">
        <v>7795</v>
      </c>
      <c r="I29" s="53">
        <v>6915</v>
      </c>
      <c r="J29" s="53">
        <v>2900</v>
      </c>
      <c r="K29" s="53">
        <v>4250</v>
      </c>
      <c r="L29" s="53">
        <v>13575</v>
      </c>
      <c r="M29" s="53">
        <v>8235</v>
      </c>
      <c r="N29" s="53">
        <v>895</v>
      </c>
      <c r="O29" s="53">
        <v>85</v>
      </c>
      <c r="P29" s="53">
        <v>23100</v>
      </c>
      <c r="Q29" s="53">
        <v>2335</v>
      </c>
      <c r="R29" s="53">
        <v>90</v>
      </c>
      <c r="S29" s="53">
        <v>1510</v>
      </c>
      <c r="T29" s="53">
        <v>7500</v>
      </c>
      <c r="U29" s="53">
        <v>3875</v>
      </c>
      <c r="V29" s="53">
        <v>14490</v>
      </c>
    </row>
    <row r="32" spans="2:22" s="2" customFormat="1" ht="18.75" x14ac:dyDescent="0.25">
      <c r="B32" s="13" t="s">
        <v>9</v>
      </c>
      <c r="C32" s="13"/>
      <c r="D32" s="13"/>
      <c r="E32" s="13"/>
      <c r="F32" s="13"/>
      <c r="G32" s="13"/>
      <c r="H32" s="13"/>
    </row>
    <row r="33" spans="2:12" s="2" customFormat="1" ht="33" customHeight="1" x14ac:dyDescent="0.25">
      <c r="B33" s="61" t="s">
        <v>38</v>
      </c>
      <c r="C33" s="61"/>
      <c r="D33" s="61"/>
      <c r="E33" s="61"/>
      <c r="F33" s="61"/>
      <c r="G33" s="61"/>
      <c r="H33" s="61"/>
      <c r="I33" s="61"/>
      <c r="J33" s="61"/>
      <c r="K33" s="61"/>
      <c r="L33" s="61"/>
    </row>
    <row r="34" spans="2:12" s="2" customFormat="1" x14ac:dyDescent="0.25">
      <c r="B34" s="14" t="s">
        <v>11</v>
      </c>
      <c r="C34" s="15"/>
      <c r="D34" s="15"/>
      <c r="E34" s="15"/>
      <c r="F34" s="15"/>
      <c r="G34" s="15"/>
      <c r="H34" s="15"/>
    </row>
    <row r="35" spans="2:12" s="2" customFormat="1" x14ac:dyDescent="0.25">
      <c r="B35" s="14"/>
      <c r="C35" s="15"/>
      <c r="D35" s="15"/>
      <c r="E35" s="15"/>
      <c r="F35" s="15"/>
      <c r="G35" s="15"/>
      <c r="H35" s="15"/>
    </row>
    <row r="36" spans="2:12" s="2" customFormat="1" x14ac:dyDescent="0.25">
      <c r="B36" s="16" t="s">
        <v>12</v>
      </c>
      <c r="C36" s="15"/>
      <c r="D36" s="15"/>
      <c r="E36" s="15"/>
      <c r="F36" s="15"/>
      <c r="G36" s="15"/>
      <c r="H36" s="15"/>
    </row>
    <row r="37" spans="2:12" s="2" customFormat="1" x14ac:dyDescent="0.25">
      <c r="B37" s="2" t="s">
        <v>13</v>
      </c>
      <c r="C37" s="17"/>
      <c r="E37" s="17"/>
      <c r="F37" s="17"/>
      <c r="G37" s="17"/>
    </row>
    <row r="38" spans="2:12" s="2" customFormat="1" x14ac:dyDescent="0.25">
      <c r="B38" s="18" t="s">
        <v>58</v>
      </c>
      <c r="C38" s="17"/>
      <c r="D38" s="18"/>
      <c r="E38" s="17"/>
      <c r="F38" s="17"/>
      <c r="G38" s="17"/>
    </row>
    <row r="39" spans="2:12" s="2" customFormat="1" x14ac:dyDescent="0.25"/>
    <row r="40" spans="2:12" s="2" customFormat="1" x14ac:dyDescent="0.25">
      <c r="B40" s="18" t="s">
        <v>15</v>
      </c>
    </row>
    <row r="41" spans="2:12" s="2" customFormat="1" x14ac:dyDescent="0.25"/>
  </sheetData>
  <mergeCells count="1">
    <mergeCell ref="B33:L33"/>
  </mergeCells>
  <hyperlinks>
    <hyperlink ref="C37:G37" r:id="rId1" display="For further information, please contact data@dss.gov.au" xr:uid="{3885D8FA-6485-4DC8-BBCD-FD35612646C2}"/>
    <hyperlink ref="B34" r:id="rId2" xr:uid="{35C85C37-2DBB-4180-9D28-B035F5C860CC}"/>
    <hyperlink ref="B40" r:id="rId3" xr:uid="{B440578B-9783-4775-8407-8E669811628D}"/>
  </hyperlinks>
  <pageMargins left="0.7" right="0.7" top="0.75" bottom="0.75" header="0.3" footer="0.3"/>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s q m i d = " b 0 b f 1 8 2 8 - 1 5 d 4 - 4 b 3 d - b 4 e b - 0 e a b 3 9 7 e 3 1 8 d "   x m l n s = " h t t p : / / s c h e m a s . m i c r o s o f t . c o m / D a t a M a s h u p " > A A A A A A s D A A B Q S w M E F A A C A A g A b 1 / D X J j C E i C k A A A A 9 g A A A B I A H A B D b 2 5 m a W c v U G F j a 2 F n Z S 5 4 b W w g o h g A K K A U A A A A A A A A A A A A A A A A A A A A A A A A A A A A h Y 9 B D o I w F E S v Q r q n L S U a Q 0 q J c S u J i d G 4 b U q F R v g Y W i x 3 c + G R v I I Y R d 2 5 n D d v M X O / 3 n g 2 N H V w 0 Z 0 1 L a Q o w h Q F G l R b G C h T 1 L t j u E C Z 4 B u p T r L U w S i D T Q Z b p K h y 7 p w Q 4 r 3 H P s Z t V x J G a U Q O + X q r K t 1 I 9 J H N f z k 0 Y J 0 E p Z H g + 9 c Y w X A 0 i z F j c 0 w 5 m S D P D X w F N u 5 9 t j + Q r / r a 9 Z 0 W G s L l j p M p c v L + I B 5 Q S w M E F A A C A A g A b 1 / D 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9 f w 1 w o i k e 4 D g A A A B E A A A A T A B w A R m 9 y b X V s Y X M v U 2 V j d G l v b j E u b S C i G A A o o B Q A A A A A A A A A A A A A A A A A A A A A A A A A A A A r T k 0 u y c z P U w i G 0 I b W A F B L A Q I t A B Q A A g A I A G 9 f w 1 y Y w h I g p A A A A P Y A A A A S A A A A A A A A A A A A A A A A A A A A A A B D b 2 5 m a W c v U G F j a 2 F n Z S 5 4 b W x Q S w E C L Q A U A A I A C A B v X 8 N c U 3 I 4 L J s A A A D h A A A A E w A A A A A A A A A A A A A A A A D w A A A A W 0 N v b n R l b n R f V H l w Z X N d L n h t b F B L A Q I t A B Q A A g A I A G 9 f w 1 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2 6 n 8 B 1 0 k o k C l / u 6 s l t W F a g A A A A A C A A A A A A A Q Z g A A A A E A A C A A A A A b N U S m Z 2 j a W z H x f I w K 5 G w 4 3 X l v e J j 7 O K 2 J r d M H F S 2 I Q A A A A A A O g A A A A A I A A C A A A A B 8 N P 6 o i s B / m / j x u b c r m B k I W C m 6 7 5 E P G T f M k z r 2 g g a y b 1 A A A A C 9 Z Y w y L S a 8 c D n P X m m R G L 0 / o g b o s 8 Q F R F + V h t N r D T B t v s h Z 9 E l P W 7 K 8 H K C 1 X T 6 6 N L v L 8 s R z 8 G Y E K c O Q p b W 3 m q 1 / K 0 5 i g y x R U e L 3 C l 7 / O H o f 0 k A A A A B x A v 9 H G g 4 4 p / L 1 + j T w l O D B y 2 L c G F c S 0 / K / X M K H d J J J Z 5 0 q Q V D G 6 + Z G I O a V Q f F Q J a D 0 7 w W v u D h E Z b K a 4 L A L L 1 v m < / D a t a M a s h u p > 
</file>

<file path=customXml/item2.xml>��< ? x m l   v e r s i o n = " 1 . 0 "   e n c o d i n g = " U T F - 1 6 " ? > < G e m i n i   x m l n s = " h t t p : / / g e m i n i / p i v o t c u s t o m i z a t i o n / S a n d b o x N o n E m p t y " > < C u s t o m C o n t e n t > < ! [ C D A T A [ 1 ] ] > < / C u s t o m C o n t e n t > < / G e m i n i > 
</file>

<file path=customXml/item3.xml>��< ? x m l   v e r s i o n = " 1 . 0 "   e n c o d i n g = " U T F - 1 6 " ? > < G e m i n i   x m l n s = " h t t p : / / g e m i n i / p i v o t c u s t o m i z a t i o n / R e l a t i o n s h i p A u t o D e t e c t i o n E n a b l e d " > < C u s t o m C o n t e n t > < ! [ C D A T A [ T r u e ] ] > < / C u s t o m C o n t e n t > < / G e m i n i > 
</file>

<file path=customXml/item4.xml>��< ? x m l   v e r s i o n = " 1 . 0 "   e n c o d i n g = " U T F - 1 6 " ? > < G e m i n i   x m l n s = " h t t p : / / g e m i n i / p i v o t c u s t o m i z a t i o n / I s S a n d b o x E m b e d d e d " > < C u s t o m C o n t e n t > < ! [ C D A T A [ y e s ] ] > < / C u s t o m C o n t e n t > < / G e m i n i > 
</file>

<file path=customXml/item5.xml>��< ? x m l   v e r s i o n = " 1 . 0 "   e n c o d i n g = " U T F - 1 6 " ? > < G e m i n i   x m l n s = " h t t p : / / g e m i n i / p i v o t c u s t o m i z a t i o n / P o w e r P i v o t V e r s i o n " > < C u s t o m C o n t e n t > < ! [ C D A T A [ 2 0 1 5 . 1 3 0 . 1 6 0 6 . 4 7 ] ] > < / C u s t o m C o n t e n t > < / G e m i n i > 
</file>

<file path=customXml/item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 2 0 2 6 - 0 1 - 1 3 T 1 6 : 0 1 : 4 5 . 5 7 9 0 2 9 9 + 1 1 : 0 0 < / L a s t P r o c e s s e d T i m e > < / D a t a M o d e l i n g S a n d b o x . S e r i a l i z e d S a n d b o x E r r o r C a c h e > ] ] > < / C u s t o m C o n t e n t > < / G e m i n i > 
</file>

<file path=customXml/itemProps1.xml><?xml version="1.0" encoding="utf-8"?>
<ds:datastoreItem xmlns:ds="http://schemas.openxmlformats.org/officeDocument/2006/customXml" ds:itemID="{D27C3C4D-003C-4346-9C2B-C78551BA6F98}">
  <ds:schemaRefs>
    <ds:schemaRef ds:uri="http://schemas.microsoft.com/DataMashup"/>
  </ds:schemaRefs>
</ds:datastoreItem>
</file>

<file path=customXml/itemProps2.xml><?xml version="1.0" encoding="utf-8"?>
<ds:datastoreItem xmlns:ds="http://schemas.openxmlformats.org/officeDocument/2006/customXml" ds:itemID="{8EAE51DB-7B57-4E4E-8982-5EAA85D00BC6}">
  <ds:schemaRefs>
    <ds:schemaRef ds:uri="http://gemini/pivotcustomization/SandboxNonEmpty"/>
  </ds:schemaRefs>
</ds:datastoreItem>
</file>

<file path=customXml/itemProps3.xml><?xml version="1.0" encoding="utf-8"?>
<ds:datastoreItem xmlns:ds="http://schemas.openxmlformats.org/officeDocument/2006/customXml" ds:itemID="{956E50BC-F709-4180-B515-50EB7699A3EF}">
  <ds:schemaRefs>
    <ds:schemaRef ds:uri="http://gemini/pivotcustomization/RelationshipAutoDetectionEnabled"/>
  </ds:schemaRefs>
</ds:datastoreItem>
</file>

<file path=customXml/itemProps4.xml><?xml version="1.0" encoding="utf-8"?>
<ds:datastoreItem xmlns:ds="http://schemas.openxmlformats.org/officeDocument/2006/customXml" ds:itemID="{B44BC26A-0D91-4C57-A961-E5F222AC7F5D}">
  <ds:schemaRefs>
    <ds:schemaRef ds:uri="http://gemini/pivotcustomization/IsSandboxEmbedded"/>
  </ds:schemaRefs>
</ds:datastoreItem>
</file>

<file path=customXml/itemProps5.xml><?xml version="1.0" encoding="utf-8"?>
<ds:datastoreItem xmlns:ds="http://schemas.openxmlformats.org/officeDocument/2006/customXml" ds:itemID="{F83F1DED-0BB6-49EE-B08C-8C55CC0EC0E3}">
  <ds:schemaRefs>
    <ds:schemaRef ds:uri="http://gemini/pivotcustomization/PowerPivotVersion"/>
  </ds:schemaRefs>
</ds:datastoreItem>
</file>

<file path=customXml/itemProps6.xml><?xml version="1.0" encoding="utf-8"?>
<ds:datastoreItem xmlns:ds="http://schemas.openxmlformats.org/officeDocument/2006/customXml" ds:itemID="{2E6ABF27-1B67-400E-B351-F5F1FBF03709}">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Data descriptors</vt:lpstr>
      <vt:lpstr>Caveats</vt:lpstr>
      <vt:lpstr>Data glossary</vt:lpstr>
      <vt:lpstr>Table 1. Caseload by ER</vt:lpstr>
      <vt:lpstr>Table 2. Caseload by State</vt:lpstr>
      <vt:lpstr>Table 3. Caseload by SA4</vt:lpstr>
      <vt:lpstr>Table 4. Time Series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Parent Pathways Caseload Data – 31 May 2026</dc:title>
  <dc:subject/>
  <dc:creator/>
  <cp:keywords/>
  <dc:description/>
  <cp:lastModifiedBy/>
  <cp:revision>1</cp:revision>
  <dcterms:created xsi:type="dcterms:W3CDTF">2026-06-16T01:52:41Z</dcterms:created>
  <dcterms:modified xsi:type="dcterms:W3CDTF">2026-06-19T01:42:00Z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2026-06-16T01:53:14Z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9193dbaf-f3af-416c-aae5-38a3852f8487</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